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ΚΥΡΙΑΚΟΣ\Desktop\Αγωνιστικό Πρόγραμμα &amp; Αγωνιστικός Σχεδιασμός 2022\"/>
    </mc:Choice>
  </mc:AlternateContent>
  <xr:revisionPtr revIDLastSave="0" documentId="8_{F793A37E-FAA9-450E-AFDC-9CDCF76DFC76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Αγωνιστικό ΕΦΟΑ 2022" sheetId="13" r:id="rId1"/>
    <sheet name="Program 2020α" sheetId="11" state="hidden" r:id="rId2"/>
    <sheet name="Seniors 2022" sheetId="14" r:id="rId3"/>
    <sheet name="Squash 2022" sheetId="16" r:id="rId4"/>
    <sheet name="Ξυλορακέτα 2022" sheetId="18" r:id="rId5"/>
    <sheet name="Padel 2022" sheetId="15" r:id="rId6"/>
    <sheet name="Weeks" sheetId="4" r:id="rId7"/>
  </sheets>
  <definedNames>
    <definedName name="_xlnm._FilterDatabase" localSheetId="5" hidden="1">'Padel 2022'!$I$1:$I$8</definedName>
    <definedName name="_xlnm._FilterDatabase" localSheetId="1" hidden="1">'Program 2020α'!$I$1:$I$93</definedName>
    <definedName name="_xlnm._FilterDatabase" localSheetId="2" hidden="1">'Seniors 2022'!$I$1:$I$20</definedName>
    <definedName name="_xlnm._FilterDatabase" localSheetId="3" hidden="1">'Squash 2022'!$I$1:$I$22</definedName>
    <definedName name="_xlnm._FilterDatabase" localSheetId="0" hidden="1">'Αγωνιστικό ΕΦΟΑ 2022'!$I$1:$I$81</definedName>
    <definedName name="_xlnm._FilterDatabase" localSheetId="4" hidden="1">'Ξυλορακέτα 2022'!$I$1:$I$18</definedName>
    <definedName name="_xlnm.Print_Area" localSheetId="5">'Padel 2022'!$A:$J</definedName>
    <definedName name="_xlnm.Print_Area" localSheetId="1">'Program 2020α'!$A:$J</definedName>
    <definedName name="_xlnm.Print_Area" localSheetId="2">'Seniors 2022'!$A:$J</definedName>
    <definedName name="_xlnm.Print_Area" localSheetId="3">'Squash 2022'!$A:$J</definedName>
    <definedName name="_xlnm.Print_Area" localSheetId="0">'Αγωνιστικό ΕΦΟΑ 2022'!$A:$J</definedName>
    <definedName name="_xlnm.Print_Area" localSheetId="4">'Ξυλορακέτα 2022'!$A:$J</definedName>
    <definedName name="_xlnm.Print_Titles" localSheetId="5">'Padel 2022'!$1:$2</definedName>
    <definedName name="_xlnm.Print_Titles" localSheetId="1">'Program 2020α'!$1:$2</definedName>
    <definedName name="_xlnm.Print_Titles" localSheetId="2">'Seniors 2022'!$1:$2</definedName>
    <definedName name="_xlnm.Print_Titles" localSheetId="3">'Squash 2022'!$1:$2</definedName>
    <definedName name="_xlnm.Print_Titles" localSheetId="0">'Αγωνιστικό ΕΦΟΑ 2022'!$1:$2</definedName>
    <definedName name="_xlnm.Print_Titles" localSheetId="4">'Ξυλορακέτα 2022'!$1:$2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3" l="1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13" i="13"/>
  <c r="D13" i="13"/>
  <c r="A13" i="13"/>
  <c r="K4" i="13"/>
  <c r="K5" i="13"/>
  <c r="D5" i="13"/>
  <c r="A5" i="13"/>
  <c r="K4" i="16"/>
  <c r="D4" i="16"/>
  <c r="A4" i="16"/>
  <c r="K8" i="16"/>
  <c r="K9" i="16"/>
  <c r="K10" i="16"/>
  <c r="K11" i="16"/>
  <c r="K12" i="16"/>
  <c r="K13" i="16"/>
  <c r="K14" i="16"/>
  <c r="K15" i="16"/>
  <c r="K16" i="16"/>
  <c r="K17" i="16"/>
  <c r="K18" i="16"/>
  <c r="K19" i="16"/>
  <c r="D22" i="16"/>
  <c r="A22" i="16"/>
  <c r="D21" i="16"/>
  <c r="A21" i="16"/>
  <c r="D20" i="16"/>
  <c r="A20" i="16"/>
  <c r="D19" i="16"/>
  <c r="A19" i="16"/>
  <c r="A18" i="16"/>
  <c r="A17" i="16"/>
  <c r="E16" i="16"/>
  <c r="A16" i="16"/>
  <c r="D15" i="16"/>
  <c r="A15" i="16"/>
  <c r="D14" i="16"/>
  <c r="A14" i="16"/>
  <c r="D13" i="16"/>
  <c r="A13" i="16"/>
  <c r="D12" i="16"/>
  <c r="A12" i="16"/>
  <c r="D11" i="16"/>
  <c r="A11" i="16"/>
  <c r="D10" i="16"/>
  <c r="A10" i="16"/>
  <c r="D9" i="16"/>
  <c r="A9" i="16"/>
  <c r="D8" i="16"/>
  <c r="A8" i="16"/>
  <c r="D7" i="16"/>
  <c r="A7" i="16"/>
  <c r="D6" i="16"/>
  <c r="A6" i="16"/>
  <c r="D5" i="16"/>
  <c r="A5" i="16"/>
  <c r="D3" i="16"/>
  <c r="A3" i="16"/>
  <c r="K6" i="13"/>
  <c r="K7" i="13"/>
  <c r="D7" i="13"/>
  <c r="A7" i="13"/>
  <c r="K3" i="14"/>
  <c r="K5" i="14"/>
  <c r="K6" i="14"/>
  <c r="K7" i="14"/>
  <c r="K9" i="14"/>
  <c r="K8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D7" i="14"/>
  <c r="A7" i="14"/>
  <c r="D5" i="14"/>
  <c r="A5" i="14"/>
  <c r="K4" i="14"/>
  <c r="D4" i="14"/>
  <c r="A4" i="14"/>
  <c r="K61" i="13" l="1"/>
  <c r="D61" i="13"/>
  <c r="A61" i="13"/>
  <c r="A8" i="13"/>
  <c r="D8" i="13"/>
  <c r="K56" i="13"/>
  <c r="K57" i="13"/>
  <c r="K58" i="13"/>
  <c r="K59" i="13"/>
  <c r="K60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11" i="13" l="1"/>
  <c r="K12" i="13"/>
  <c r="K14" i="13"/>
  <c r="K15" i="13"/>
  <c r="K16" i="13"/>
  <c r="K17" i="13"/>
  <c r="K18" i="13"/>
  <c r="K19" i="13"/>
  <c r="K20" i="13"/>
  <c r="K9" i="13"/>
  <c r="K10" i="13"/>
  <c r="A45" i="13"/>
  <c r="D45" i="13"/>
  <c r="D10" i="13"/>
  <c r="A10" i="13"/>
  <c r="D47" i="13"/>
  <c r="A47" i="13"/>
  <c r="D14" i="13"/>
  <c r="A14" i="13"/>
  <c r="D23" i="13" l="1"/>
  <c r="A23" i="13"/>
  <c r="D58" i="13" l="1"/>
  <c r="A58" i="13"/>
  <c r="K13" i="18" l="1"/>
  <c r="K14" i="18"/>
  <c r="K15" i="18"/>
  <c r="K16" i="18"/>
  <c r="K17" i="18"/>
  <c r="K18" i="18"/>
  <c r="K9" i="18" l="1"/>
  <c r="K10" i="18"/>
  <c r="K11" i="18"/>
  <c r="K12" i="18"/>
  <c r="K7" i="18"/>
  <c r="K3" i="18"/>
  <c r="K6" i="18"/>
  <c r="D18" i="18"/>
  <c r="A18" i="18"/>
  <c r="D15" i="18"/>
  <c r="A15" i="18"/>
  <c r="D17" i="18"/>
  <c r="A17" i="18"/>
  <c r="D13" i="18"/>
  <c r="A13" i="18"/>
  <c r="D11" i="18"/>
  <c r="A11" i="18"/>
  <c r="D6" i="18"/>
  <c r="A6" i="18"/>
  <c r="D3" i="18"/>
  <c r="A3" i="18"/>
  <c r="D16" i="18"/>
  <c r="A16" i="18"/>
  <c r="D7" i="18"/>
  <c r="A7" i="18"/>
  <c r="D14" i="18"/>
  <c r="A14" i="18"/>
  <c r="D12" i="18"/>
  <c r="A12" i="18"/>
  <c r="D10" i="18"/>
  <c r="A10" i="18"/>
  <c r="D9" i="18"/>
  <c r="A9" i="18"/>
  <c r="K8" i="18"/>
  <c r="D8" i="18"/>
  <c r="A8" i="18"/>
  <c r="K5" i="18"/>
  <c r="D5" i="18"/>
  <c r="A5" i="18"/>
  <c r="K4" i="18"/>
  <c r="D4" i="18"/>
  <c r="A4" i="18"/>
  <c r="L2" i="18"/>
  <c r="E15" i="18" s="1"/>
  <c r="F15" i="18" l="1"/>
  <c r="E18" i="18"/>
  <c r="F6" i="18"/>
  <c r="E11" i="18"/>
  <c r="E4" i="18"/>
  <c r="F9" i="18"/>
  <c r="E10" i="18"/>
  <c r="F7" i="18"/>
  <c r="E16" i="18"/>
  <c r="F11" i="18"/>
  <c r="E13" i="18"/>
  <c r="F18" i="18"/>
  <c r="F4" i="18"/>
  <c r="E5" i="18"/>
  <c r="F10" i="18"/>
  <c r="E12" i="18"/>
  <c r="F16" i="18"/>
  <c r="E3" i="18"/>
  <c r="F13" i="18"/>
  <c r="E17" i="18"/>
  <c r="F8" i="18"/>
  <c r="E9" i="18"/>
  <c r="F14" i="18"/>
  <c r="E7" i="18"/>
  <c r="F5" i="18"/>
  <c r="E8" i="18"/>
  <c r="F12" i="18"/>
  <c r="E14" i="18"/>
  <c r="F3" i="18"/>
  <c r="E6" i="18"/>
  <c r="F17" i="18"/>
  <c r="D53" i="13"/>
  <c r="A53" i="13"/>
  <c r="D46" i="13"/>
  <c r="A46" i="13"/>
  <c r="K22" i="16" l="1"/>
  <c r="K6" i="16"/>
  <c r="K7" i="16"/>
  <c r="K5" i="16"/>
  <c r="K3" i="16"/>
  <c r="L2" i="16"/>
  <c r="F4" i="16" l="1"/>
  <c r="E4" i="16"/>
  <c r="F22" i="16"/>
  <c r="F21" i="16"/>
  <c r="F20" i="16"/>
  <c r="F19" i="16"/>
  <c r="F15" i="16"/>
  <c r="F14" i="16"/>
  <c r="F13" i="16"/>
  <c r="F12" i="16"/>
  <c r="F11" i="16"/>
  <c r="F10" i="16"/>
  <c r="F9" i="16"/>
  <c r="F8" i="16"/>
  <c r="F7" i="16"/>
  <c r="F6" i="16"/>
  <c r="F5" i="16"/>
  <c r="F3" i="16"/>
  <c r="E22" i="16"/>
  <c r="E21" i="16"/>
  <c r="E20" i="16"/>
  <c r="E19" i="16"/>
  <c r="E15" i="16"/>
  <c r="E14" i="16"/>
  <c r="E13" i="16"/>
  <c r="E12" i="16"/>
  <c r="E11" i="16"/>
  <c r="E10" i="16"/>
  <c r="E9" i="16"/>
  <c r="E8" i="16"/>
  <c r="E7" i="16"/>
  <c r="E6" i="16"/>
  <c r="E5" i="16"/>
  <c r="E3" i="16"/>
  <c r="D22" i="14"/>
  <c r="D21" i="14"/>
  <c r="D10" i="14" l="1"/>
  <c r="A10" i="14"/>
  <c r="D6" i="14"/>
  <c r="A6" i="14"/>
  <c r="K6" i="15" l="1"/>
  <c r="K7" i="15"/>
  <c r="K8" i="15"/>
  <c r="D8" i="15"/>
  <c r="A8" i="15"/>
  <c r="D7" i="15"/>
  <c r="A7" i="15"/>
  <c r="D6" i="15"/>
  <c r="A6" i="15"/>
  <c r="K5" i="15"/>
  <c r="D5" i="15"/>
  <c r="A5" i="15"/>
  <c r="K4" i="15"/>
  <c r="D4" i="15"/>
  <c r="A4" i="15"/>
  <c r="K3" i="15"/>
  <c r="D3" i="15"/>
  <c r="A3" i="15"/>
  <c r="L2" i="15"/>
  <c r="E7" i="15" l="1"/>
  <c r="F7" i="15"/>
  <c r="F4" i="15"/>
  <c r="E5" i="15"/>
  <c r="F8" i="15"/>
  <c r="E3" i="15"/>
  <c r="F3" i="15"/>
  <c r="E4" i="15"/>
  <c r="E8" i="15"/>
  <c r="F5" i="15"/>
  <c r="E6" i="15"/>
  <c r="F6" i="15"/>
  <c r="K54" i="13"/>
  <c r="K55" i="13"/>
  <c r="D60" i="13" l="1"/>
  <c r="A60" i="13"/>
  <c r="A9" i="14" l="1"/>
  <c r="A8" i="14"/>
  <c r="A11" i="14"/>
  <c r="A12" i="14"/>
  <c r="A13" i="14"/>
  <c r="A14" i="14"/>
  <c r="A15" i="14"/>
  <c r="A16" i="14"/>
  <c r="A17" i="14"/>
  <c r="A18" i="14"/>
  <c r="A19" i="14"/>
  <c r="A20" i="14"/>
  <c r="D9" i="14"/>
  <c r="D8" i="14"/>
  <c r="D11" i="14"/>
  <c r="D12" i="14"/>
  <c r="D13" i="14"/>
  <c r="D14" i="14"/>
  <c r="D15" i="14"/>
  <c r="D16" i="14"/>
  <c r="D17" i="14"/>
  <c r="D18" i="14"/>
  <c r="D19" i="14"/>
  <c r="D20" i="14"/>
  <c r="D4" i="13"/>
  <c r="D6" i="13"/>
  <c r="D9" i="13"/>
  <c r="D12" i="13"/>
  <c r="D11" i="13"/>
  <c r="D15" i="13"/>
  <c r="D16" i="13"/>
  <c r="D17" i="13"/>
  <c r="D18" i="13"/>
  <c r="D19" i="13"/>
  <c r="D20" i="13"/>
  <c r="D21" i="13"/>
  <c r="D22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8" i="13"/>
  <c r="D49" i="13"/>
  <c r="D50" i="13"/>
  <c r="D51" i="13"/>
  <c r="D52" i="13"/>
  <c r="D54" i="13"/>
  <c r="D55" i="13"/>
  <c r="D56" i="13"/>
  <c r="D57" i="13"/>
  <c r="D59" i="13"/>
  <c r="D62" i="13"/>
  <c r="D63" i="13"/>
  <c r="D64" i="13"/>
  <c r="D65" i="13"/>
  <c r="D66" i="13"/>
  <c r="D67" i="13"/>
  <c r="D68" i="13"/>
  <c r="D69" i="13"/>
  <c r="D70" i="13"/>
  <c r="D71" i="13"/>
  <c r="A4" i="13"/>
  <c r="A6" i="13"/>
  <c r="A9" i="13"/>
  <c r="A12" i="13"/>
  <c r="A11" i="13"/>
  <c r="A15" i="13"/>
  <c r="A16" i="13"/>
  <c r="A17" i="13"/>
  <c r="A18" i="13"/>
  <c r="A19" i="13"/>
  <c r="A20" i="13"/>
  <c r="A21" i="13"/>
  <c r="A22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8" i="13"/>
  <c r="A49" i="13"/>
  <c r="A50" i="13"/>
  <c r="A51" i="13"/>
  <c r="A52" i="13"/>
  <c r="A54" i="13"/>
  <c r="A55" i="13"/>
  <c r="A56" i="13"/>
  <c r="A57" i="13"/>
  <c r="A59" i="13"/>
  <c r="A62" i="13"/>
  <c r="A63" i="13"/>
  <c r="A64" i="13"/>
  <c r="A65" i="13"/>
  <c r="A66" i="13"/>
  <c r="A67" i="13"/>
  <c r="A68" i="13"/>
  <c r="A69" i="13"/>
  <c r="A70" i="13"/>
  <c r="A71" i="13"/>
  <c r="A72" i="13"/>
  <c r="A3" i="13" l="1"/>
  <c r="A3" i="14"/>
  <c r="A2" i="4"/>
  <c r="E2" i="4" l="1"/>
  <c r="K3" i="13"/>
  <c r="L2" i="14"/>
  <c r="D72" i="13"/>
  <c r="E72" i="13"/>
  <c r="L2" i="13"/>
  <c r="F13" i="13" l="1"/>
  <c r="E13" i="13"/>
  <c r="F5" i="13"/>
  <c r="E5" i="13"/>
  <c r="F7" i="13"/>
  <c r="E7" i="13"/>
  <c r="F7" i="14"/>
  <c r="E7" i="14"/>
  <c r="F5" i="14"/>
  <c r="E5" i="14"/>
  <c r="F4" i="14"/>
  <c r="E4" i="14"/>
  <c r="F61" i="13"/>
  <c r="E61" i="13"/>
  <c r="E8" i="13"/>
  <c r="F8" i="13"/>
  <c r="E45" i="13"/>
  <c r="F45" i="13"/>
  <c r="F10" i="13"/>
  <c r="E10" i="13"/>
  <c r="F47" i="13"/>
  <c r="E47" i="13"/>
  <c r="F14" i="13"/>
  <c r="E14" i="13"/>
  <c r="E23" i="13"/>
  <c r="F23" i="13"/>
  <c r="F58" i="13"/>
  <c r="E58" i="13"/>
  <c r="E53" i="13"/>
  <c r="F53" i="13"/>
  <c r="E46" i="13"/>
  <c r="F46" i="13"/>
  <c r="F22" i="14"/>
  <c r="E22" i="14"/>
  <c r="F21" i="14"/>
  <c r="E21" i="14"/>
  <c r="F10" i="14"/>
  <c r="E10" i="14"/>
  <c r="F6" i="14"/>
  <c r="E6" i="14"/>
  <c r="F60" i="13"/>
  <c r="E60" i="13"/>
  <c r="E3" i="14"/>
  <c r="F11" i="14"/>
  <c r="F14" i="14"/>
  <c r="E17" i="14"/>
  <c r="F18" i="14"/>
  <c r="E8" i="14"/>
  <c r="E13" i="14"/>
  <c r="E16" i="14"/>
  <c r="F17" i="14"/>
  <c r="E20" i="14"/>
  <c r="E9" i="14"/>
  <c r="F8" i="14"/>
  <c r="E12" i="14"/>
  <c r="F13" i="14"/>
  <c r="E15" i="14"/>
  <c r="F16" i="14"/>
  <c r="E19" i="14"/>
  <c r="F20" i="14"/>
  <c r="F9" i="14"/>
  <c r="E11" i="14"/>
  <c r="F12" i="14"/>
  <c r="E14" i="14"/>
  <c r="F15" i="14"/>
  <c r="E18" i="14"/>
  <c r="F19" i="14"/>
  <c r="F6" i="13"/>
  <c r="E12" i="13"/>
  <c r="F15" i="13"/>
  <c r="E17" i="13"/>
  <c r="F18" i="13"/>
  <c r="E21" i="13"/>
  <c r="F22" i="13"/>
  <c r="F25" i="13"/>
  <c r="E28" i="13"/>
  <c r="F29" i="13"/>
  <c r="F32" i="13"/>
  <c r="E35" i="13"/>
  <c r="F36" i="13"/>
  <c r="E39" i="13"/>
  <c r="F40" i="13"/>
  <c r="E42" i="13"/>
  <c r="F43" i="13"/>
  <c r="E50" i="13"/>
  <c r="F51" i="13"/>
  <c r="E55" i="13"/>
  <c r="F56" i="13"/>
  <c r="E62" i="13"/>
  <c r="F63" i="13"/>
  <c r="E66" i="13"/>
  <c r="F67" i="13"/>
  <c r="E70" i="13"/>
  <c r="F71" i="13"/>
  <c r="E65" i="13"/>
  <c r="F70" i="13"/>
  <c r="E4" i="13"/>
  <c r="F12" i="13"/>
  <c r="E16" i="13"/>
  <c r="F17" i="13"/>
  <c r="E20" i="13"/>
  <c r="F21" i="13"/>
  <c r="E24" i="13"/>
  <c r="E27" i="13"/>
  <c r="F28" i="13"/>
  <c r="E31" i="13"/>
  <c r="E34" i="13"/>
  <c r="F35" i="13"/>
  <c r="E38" i="13"/>
  <c r="F39" i="13"/>
  <c r="E41" i="13"/>
  <c r="F42" i="13"/>
  <c r="E44" i="13"/>
  <c r="E49" i="13"/>
  <c r="F50" i="13"/>
  <c r="E54" i="13"/>
  <c r="F55" i="13"/>
  <c r="E59" i="13"/>
  <c r="F62" i="13"/>
  <c r="F4" i="13"/>
  <c r="E9" i="13"/>
  <c r="E11" i="13"/>
  <c r="F16" i="13"/>
  <c r="E19" i="13"/>
  <c r="F20" i="13"/>
  <c r="F24" i="13"/>
  <c r="E26" i="13"/>
  <c r="F27" i="13"/>
  <c r="E30" i="13"/>
  <c r="F31" i="13"/>
  <c r="E33" i="13"/>
  <c r="F34" i="13"/>
  <c r="E37" i="13"/>
  <c r="F38" i="13"/>
  <c r="F41" i="13"/>
  <c r="F44" i="13"/>
  <c r="E48" i="13"/>
  <c r="F49" i="13"/>
  <c r="E52" i="13"/>
  <c r="F54" i="13"/>
  <c r="E57" i="13"/>
  <c r="F59" i="13"/>
  <c r="E64" i="13"/>
  <c r="F65" i="13"/>
  <c r="E68" i="13"/>
  <c r="F69" i="13"/>
  <c r="E6" i="13"/>
  <c r="F9" i="13"/>
  <c r="F11" i="13"/>
  <c r="E15" i="13"/>
  <c r="E18" i="13"/>
  <c r="F19" i="13"/>
  <c r="E22" i="13"/>
  <c r="E25" i="13"/>
  <c r="F26" i="13"/>
  <c r="E29" i="13"/>
  <c r="F30" i="13"/>
  <c r="E32" i="13"/>
  <c r="F33" i="13"/>
  <c r="E36" i="13"/>
  <c r="F37" i="13"/>
  <c r="E40" i="13"/>
  <c r="E43" i="13"/>
  <c r="F48" i="13"/>
  <c r="E51" i="13"/>
  <c r="F52" i="13"/>
  <c r="E56" i="13"/>
  <c r="F57" i="13"/>
  <c r="E63" i="13"/>
  <c r="F64" i="13"/>
  <c r="E67" i="13"/>
  <c r="F68" i="13"/>
  <c r="E71" i="13"/>
  <c r="F66" i="13"/>
  <c r="E69" i="13"/>
  <c r="E3" i="13"/>
  <c r="C2" i="4"/>
  <c r="F3" i="14"/>
  <c r="F3" i="13"/>
  <c r="D3" i="14" l="1"/>
  <c r="D3" i="13" l="1"/>
  <c r="K86" i="11" l="1"/>
  <c r="E86" i="11"/>
  <c r="D86" i="11"/>
  <c r="A86" i="11"/>
  <c r="K85" i="11"/>
  <c r="E85" i="11"/>
  <c r="D85" i="11"/>
  <c r="A85" i="11"/>
  <c r="K84" i="11"/>
  <c r="E84" i="11"/>
  <c r="D84" i="11"/>
  <c r="A84" i="11"/>
  <c r="K83" i="11"/>
  <c r="E83" i="11"/>
  <c r="D83" i="11"/>
  <c r="A83" i="11"/>
  <c r="K82" i="11"/>
  <c r="E82" i="11"/>
  <c r="D82" i="11"/>
  <c r="A82" i="11"/>
  <c r="K81" i="11"/>
  <c r="E81" i="11"/>
  <c r="D81" i="11"/>
  <c r="A81" i="11"/>
  <c r="K80" i="11"/>
  <c r="E80" i="11"/>
  <c r="D80" i="11"/>
  <c r="A80" i="11"/>
  <c r="K79" i="11"/>
  <c r="E79" i="11"/>
  <c r="D79" i="11"/>
  <c r="A79" i="11"/>
  <c r="K78" i="11"/>
  <c r="E78" i="11"/>
  <c r="D78" i="11"/>
  <c r="A78" i="11"/>
  <c r="K77" i="11"/>
  <c r="E77" i="11"/>
  <c r="D77" i="11"/>
  <c r="A77" i="11"/>
  <c r="K76" i="11"/>
  <c r="E76" i="11"/>
  <c r="D76" i="11"/>
  <c r="A76" i="11"/>
  <c r="K75" i="11"/>
  <c r="E75" i="11"/>
  <c r="D75" i="11"/>
  <c r="A75" i="11"/>
  <c r="K74" i="11"/>
  <c r="E74" i="11"/>
  <c r="D74" i="11"/>
  <c r="A74" i="11"/>
  <c r="K73" i="11"/>
  <c r="E73" i="11"/>
  <c r="D73" i="11"/>
  <c r="A73" i="11"/>
  <c r="K72" i="11"/>
  <c r="E72" i="11"/>
  <c r="D72" i="11"/>
  <c r="A72" i="11"/>
  <c r="K71" i="11"/>
  <c r="E71" i="11"/>
  <c r="D71" i="11"/>
  <c r="A71" i="11"/>
  <c r="K70" i="11"/>
  <c r="E70" i="11"/>
  <c r="D70" i="11"/>
  <c r="A70" i="11"/>
  <c r="K69" i="11"/>
  <c r="E69" i="11"/>
  <c r="D69" i="11"/>
  <c r="A69" i="11"/>
  <c r="K68" i="11"/>
  <c r="E68" i="11"/>
  <c r="D68" i="11"/>
  <c r="A68" i="11"/>
  <c r="K67" i="11"/>
  <c r="E67" i="11"/>
  <c r="D67" i="11"/>
  <c r="A67" i="11"/>
  <c r="K66" i="11"/>
  <c r="E66" i="11"/>
  <c r="D66" i="11"/>
  <c r="A66" i="11"/>
  <c r="K65" i="11"/>
  <c r="E65" i="11"/>
  <c r="D65" i="11"/>
  <c r="A65" i="11"/>
  <c r="K64" i="11"/>
  <c r="E64" i="11"/>
  <c r="D64" i="11"/>
  <c r="A64" i="11"/>
  <c r="K63" i="11"/>
  <c r="E63" i="11"/>
  <c r="D63" i="11"/>
  <c r="A63" i="11"/>
  <c r="K62" i="11"/>
  <c r="E62" i="11"/>
  <c r="D62" i="11"/>
  <c r="A62" i="11"/>
  <c r="K61" i="11"/>
  <c r="E61" i="11"/>
  <c r="D61" i="11"/>
  <c r="A61" i="11"/>
  <c r="K60" i="11"/>
  <c r="E60" i="11"/>
  <c r="D60" i="11"/>
  <c r="A60" i="11"/>
  <c r="K59" i="11"/>
  <c r="E59" i="11"/>
  <c r="D59" i="11"/>
  <c r="A59" i="11"/>
  <c r="K58" i="11"/>
  <c r="E58" i="11"/>
  <c r="D58" i="11"/>
  <c r="A58" i="11"/>
  <c r="K57" i="11"/>
  <c r="E57" i="11"/>
  <c r="D57" i="11"/>
  <c r="A57" i="11"/>
  <c r="K56" i="11"/>
  <c r="E56" i="11"/>
  <c r="D56" i="11"/>
  <c r="A56" i="11"/>
  <c r="K55" i="11"/>
  <c r="E55" i="11"/>
  <c r="D55" i="11"/>
  <c r="A55" i="11"/>
  <c r="K54" i="11"/>
  <c r="E54" i="11"/>
  <c r="D54" i="11"/>
  <c r="A54" i="11"/>
  <c r="K53" i="11"/>
  <c r="E53" i="11"/>
  <c r="D53" i="11"/>
  <c r="A53" i="11"/>
  <c r="K52" i="11"/>
  <c r="E52" i="11"/>
  <c r="D52" i="11"/>
  <c r="A52" i="11"/>
  <c r="K51" i="11"/>
  <c r="E51" i="11"/>
  <c r="D51" i="11"/>
  <c r="A51" i="11"/>
  <c r="K50" i="11"/>
  <c r="E50" i="11"/>
  <c r="D50" i="11"/>
  <c r="A50" i="11"/>
  <c r="K49" i="11"/>
  <c r="E49" i="11"/>
  <c r="D49" i="11"/>
  <c r="A49" i="11"/>
  <c r="K48" i="11"/>
  <c r="E48" i="11"/>
  <c r="D48" i="11"/>
  <c r="A48" i="11"/>
  <c r="K47" i="11"/>
  <c r="E47" i="11"/>
  <c r="D47" i="11"/>
  <c r="A47" i="11"/>
  <c r="K46" i="11"/>
  <c r="E46" i="11"/>
  <c r="D46" i="11"/>
  <c r="A46" i="11"/>
  <c r="K45" i="11"/>
  <c r="E45" i="11"/>
  <c r="D45" i="11"/>
  <c r="A45" i="11"/>
  <c r="K44" i="11"/>
  <c r="E44" i="11"/>
  <c r="D44" i="11"/>
  <c r="A44" i="11"/>
  <c r="K43" i="11"/>
  <c r="E43" i="11"/>
  <c r="D43" i="11"/>
  <c r="A43" i="11"/>
  <c r="K42" i="11"/>
  <c r="E42" i="11"/>
  <c r="D42" i="11"/>
  <c r="A42" i="11"/>
  <c r="K41" i="11"/>
  <c r="E41" i="11"/>
  <c r="D41" i="11"/>
  <c r="A41" i="11"/>
  <c r="K40" i="11"/>
  <c r="E40" i="11"/>
  <c r="D40" i="11"/>
  <c r="A40" i="11"/>
  <c r="K39" i="11"/>
  <c r="E39" i="11"/>
  <c r="D39" i="11"/>
  <c r="A39" i="11"/>
  <c r="K38" i="11"/>
  <c r="E38" i="11"/>
  <c r="D38" i="11"/>
  <c r="A38" i="11"/>
  <c r="K37" i="11"/>
  <c r="E37" i="11"/>
  <c r="D37" i="11"/>
  <c r="A37" i="11"/>
  <c r="K36" i="11"/>
  <c r="E36" i="11"/>
  <c r="D36" i="11"/>
  <c r="A36" i="11"/>
  <c r="K35" i="11"/>
  <c r="E35" i="11"/>
  <c r="D35" i="11"/>
  <c r="A35" i="11"/>
  <c r="K34" i="11"/>
  <c r="E34" i="11"/>
  <c r="D34" i="11"/>
  <c r="A34" i="11"/>
  <c r="K33" i="11"/>
  <c r="E33" i="11"/>
  <c r="D33" i="11"/>
  <c r="A33" i="11"/>
  <c r="K32" i="11"/>
  <c r="E32" i="11"/>
  <c r="D32" i="11"/>
  <c r="A32" i="11"/>
  <c r="K31" i="11"/>
  <c r="E31" i="11"/>
  <c r="D31" i="11"/>
  <c r="A31" i="11"/>
  <c r="K30" i="11"/>
  <c r="E30" i="11"/>
  <c r="D30" i="11"/>
  <c r="A30" i="11"/>
  <c r="K29" i="11"/>
  <c r="E29" i="11"/>
  <c r="D29" i="11"/>
  <c r="A29" i="11"/>
  <c r="K28" i="11"/>
  <c r="E28" i="11"/>
  <c r="D28" i="11"/>
  <c r="A28" i="11"/>
  <c r="K27" i="11"/>
  <c r="E27" i="11"/>
  <c r="D27" i="11"/>
  <c r="A27" i="11"/>
  <c r="K26" i="11"/>
  <c r="E26" i="11"/>
  <c r="D26" i="11"/>
  <c r="A26" i="11"/>
  <c r="K25" i="11"/>
  <c r="E25" i="11"/>
  <c r="D25" i="11"/>
  <c r="A25" i="11"/>
  <c r="K24" i="11"/>
  <c r="E24" i="11"/>
  <c r="D24" i="11"/>
  <c r="A24" i="11"/>
  <c r="K23" i="11"/>
  <c r="E23" i="11"/>
  <c r="D23" i="11"/>
  <c r="A23" i="11"/>
  <c r="K22" i="11"/>
  <c r="E22" i="11"/>
  <c r="D22" i="11"/>
  <c r="A22" i="11"/>
  <c r="K21" i="11"/>
  <c r="E21" i="11"/>
  <c r="D21" i="11"/>
  <c r="A21" i="11"/>
  <c r="K20" i="11"/>
  <c r="E20" i="11"/>
  <c r="D20" i="11"/>
  <c r="A20" i="11"/>
  <c r="K19" i="11"/>
  <c r="E19" i="11"/>
  <c r="D19" i="11"/>
  <c r="A19" i="11"/>
  <c r="K18" i="11"/>
  <c r="E18" i="11"/>
  <c r="D18" i="11"/>
  <c r="A18" i="11"/>
  <c r="K17" i="11"/>
  <c r="E17" i="11"/>
  <c r="D17" i="11"/>
  <c r="A17" i="11"/>
  <c r="K16" i="11"/>
  <c r="E16" i="11"/>
  <c r="D16" i="11"/>
  <c r="A16" i="11"/>
  <c r="K15" i="11"/>
  <c r="E15" i="11"/>
  <c r="D15" i="11"/>
  <c r="A15" i="11"/>
  <c r="K14" i="11"/>
  <c r="E14" i="11"/>
  <c r="D14" i="11"/>
  <c r="A14" i="11"/>
  <c r="K13" i="11"/>
  <c r="E13" i="11"/>
  <c r="D13" i="11"/>
  <c r="A13" i="11"/>
  <c r="K12" i="11"/>
  <c r="E12" i="11"/>
  <c r="D12" i="11"/>
  <c r="A12" i="11"/>
  <c r="K11" i="11"/>
  <c r="E11" i="11"/>
  <c r="D11" i="11"/>
  <c r="A11" i="11"/>
  <c r="K10" i="11"/>
  <c r="E10" i="11"/>
  <c r="D10" i="11"/>
  <c r="A10" i="11"/>
  <c r="K9" i="11"/>
  <c r="E9" i="11"/>
  <c r="D9" i="11"/>
  <c r="A9" i="11"/>
  <c r="K8" i="11"/>
  <c r="E8" i="11"/>
  <c r="D8" i="11"/>
  <c r="A8" i="11"/>
  <c r="K7" i="11"/>
  <c r="E7" i="11"/>
  <c r="D7" i="11"/>
  <c r="A7" i="11"/>
  <c r="K6" i="11"/>
  <c r="E6" i="11"/>
  <c r="D6" i="11"/>
  <c r="A6" i="11"/>
  <c r="K5" i="11"/>
  <c r="E5" i="11"/>
  <c r="D5" i="11"/>
  <c r="A5" i="11"/>
  <c r="K4" i="11"/>
  <c r="E4" i="11"/>
  <c r="D4" i="11"/>
  <c r="A4" i="11"/>
  <c r="K3" i="11"/>
  <c r="E3" i="11"/>
  <c r="D3" i="11"/>
  <c r="A3" i="11"/>
  <c r="B3" i="4" l="1"/>
  <c r="A3" i="4" l="1"/>
  <c r="C3" i="4"/>
  <c r="B4" i="4"/>
  <c r="A4" i="4" l="1"/>
  <c r="C4" i="4"/>
  <c r="B5" i="4"/>
  <c r="A5" i="4" l="1"/>
  <c r="C5" i="4"/>
  <c r="B6" i="4"/>
  <c r="A6" i="4" l="1"/>
  <c r="C6" i="4"/>
  <c r="B7" i="4"/>
  <c r="A7" i="4" l="1"/>
  <c r="C7" i="4"/>
  <c r="B8" i="4"/>
  <c r="A8" i="4" l="1"/>
  <c r="C8" i="4"/>
  <c r="B9" i="4"/>
  <c r="A9" i="4" l="1"/>
  <c r="C9" i="4"/>
  <c r="B10" i="4"/>
  <c r="A10" i="4" l="1"/>
  <c r="C10" i="4"/>
  <c r="B11" i="4"/>
  <c r="A11" i="4" l="1"/>
  <c r="C11" i="4"/>
  <c r="B12" i="4"/>
  <c r="A12" i="4" l="1"/>
  <c r="C12" i="4"/>
  <c r="B13" i="4"/>
  <c r="A13" i="4" l="1"/>
  <c r="C13" i="4"/>
  <c r="B14" i="4"/>
  <c r="A14" i="4" l="1"/>
  <c r="C14" i="4"/>
  <c r="B15" i="4"/>
  <c r="A15" i="4" l="1"/>
  <c r="C15" i="4"/>
  <c r="B16" i="4"/>
  <c r="A16" i="4" l="1"/>
  <c r="C16" i="4"/>
  <c r="B17" i="4"/>
  <c r="A17" i="4" l="1"/>
  <c r="C17" i="4"/>
  <c r="B18" i="4"/>
  <c r="A18" i="4" l="1"/>
  <c r="C18" i="4"/>
  <c r="B19" i="4"/>
  <c r="A19" i="4" l="1"/>
  <c r="C19" i="4"/>
  <c r="B20" i="4"/>
  <c r="A20" i="4" l="1"/>
  <c r="C20" i="4"/>
  <c r="B21" i="4"/>
  <c r="A21" i="4" l="1"/>
  <c r="C21" i="4"/>
  <c r="B22" i="4"/>
  <c r="A22" i="4" l="1"/>
  <c r="C22" i="4"/>
  <c r="B23" i="4"/>
  <c r="A23" i="4" l="1"/>
  <c r="C23" i="4"/>
  <c r="B24" i="4"/>
  <c r="A24" i="4" l="1"/>
  <c r="C24" i="4"/>
  <c r="B25" i="4"/>
  <c r="A25" i="4" l="1"/>
  <c r="C25" i="4"/>
  <c r="B26" i="4"/>
  <c r="A26" i="4" l="1"/>
  <c r="C26" i="4"/>
  <c r="B27" i="4"/>
  <c r="A27" i="4" l="1"/>
  <c r="C27" i="4"/>
  <c r="B28" i="4"/>
  <c r="A28" i="4" l="1"/>
  <c r="C28" i="4"/>
  <c r="B29" i="4"/>
  <c r="A29" i="4" l="1"/>
  <c r="C29" i="4"/>
  <c r="B30" i="4"/>
  <c r="A30" i="4" l="1"/>
  <c r="C30" i="4"/>
  <c r="B31" i="4"/>
  <c r="A31" i="4" l="1"/>
  <c r="C31" i="4"/>
  <c r="B32" i="4"/>
  <c r="A32" i="4" l="1"/>
  <c r="C32" i="4"/>
  <c r="B33" i="4"/>
  <c r="A33" i="4" l="1"/>
  <c r="C33" i="4"/>
  <c r="B34" i="4"/>
  <c r="A34" i="4" l="1"/>
  <c r="C34" i="4"/>
  <c r="B35" i="4"/>
  <c r="A35" i="4" l="1"/>
  <c r="C35" i="4"/>
  <c r="B36" i="4"/>
  <c r="A36" i="4" l="1"/>
  <c r="C36" i="4"/>
  <c r="B37" i="4"/>
  <c r="A37" i="4" l="1"/>
  <c r="C37" i="4"/>
  <c r="B38" i="4"/>
  <c r="A38" i="4" l="1"/>
  <c r="C38" i="4"/>
  <c r="B39" i="4"/>
  <c r="A39" i="4" l="1"/>
  <c r="C39" i="4"/>
  <c r="B40" i="4"/>
  <c r="A40" i="4" l="1"/>
  <c r="C40" i="4"/>
  <c r="B41" i="4"/>
  <c r="A41" i="4" l="1"/>
  <c r="C41" i="4"/>
  <c r="B42" i="4"/>
  <c r="A42" i="4" l="1"/>
  <c r="C42" i="4"/>
  <c r="B43" i="4"/>
  <c r="A43" i="4" l="1"/>
  <c r="C43" i="4"/>
  <c r="B44" i="4"/>
  <c r="A44" i="4" l="1"/>
  <c r="C44" i="4"/>
  <c r="B45" i="4"/>
  <c r="A45" i="4" l="1"/>
  <c r="C45" i="4"/>
  <c r="B46" i="4"/>
  <c r="A46" i="4" l="1"/>
  <c r="C46" i="4"/>
  <c r="B47" i="4"/>
  <c r="A47" i="4" l="1"/>
  <c r="C47" i="4"/>
  <c r="B48" i="4"/>
  <c r="A48" i="4" l="1"/>
  <c r="C48" i="4"/>
  <c r="B49" i="4"/>
  <c r="A49" i="4" l="1"/>
  <c r="C49" i="4"/>
  <c r="B50" i="4"/>
  <c r="A50" i="4" l="1"/>
  <c r="C50" i="4"/>
  <c r="B51" i="4"/>
  <c r="A51" i="4" l="1"/>
  <c r="C51" i="4"/>
  <c r="B52" i="4"/>
  <c r="A52" i="4" l="1"/>
  <c r="C52" i="4"/>
  <c r="B53" i="4"/>
  <c r="A53" i="4" l="1"/>
  <c r="C53" i="4"/>
  <c r="B54" i="4"/>
  <c r="A54" i="4" l="1"/>
  <c r="C54" i="4"/>
  <c r="B55" i="4"/>
  <c r="A55" i="4" l="1"/>
  <c r="C55" i="4"/>
  <c r="B56" i="4"/>
  <c r="A56" i="4" l="1"/>
  <c r="C56" i="4"/>
  <c r="B57" i="4"/>
  <c r="A57" i="4" l="1"/>
  <c r="C57" i="4"/>
  <c r="B58" i="4"/>
  <c r="A58" i="4" l="1"/>
  <c r="C58" i="4"/>
  <c r="B59" i="4"/>
  <c r="A59" i="4" l="1"/>
  <c r="C59" i="4"/>
  <c r="B60" i="4"/>
  <c r="A60" i="4" l="1"/>
  <c r="C60" i="4"/>
  <c r="B61" i="4"/>
  <c r="A61" i="4" l="1"/>
  <c r="C61" i="4"/>
  <c r="B62" i="4"/>
  <c r="A62" i="4" l="1"/>
  <c r="C62" i="4"/>
  <c r="B63" i="4"/>
  <c r="A63" i="4" l="1"/>
  <c r="C63" i="4"/>
  <c r="B64" i="4"/>
  <c r="A64" i="4" l="1"/>
  <c r="C64" i="4"/>
  <c r="B65" i="4"/>
  <c r="A65" i="4" l="1"/>
  <c r="C65" i="4"/>
  <c r="B66" i="4"/>
  <c r="A66" i="4" l="1"/>
  <c r="C66" i="4"/>
  <c r="B67" i="4"/>
  <c r="A67" i="4" l="1"/>
  <c r="C67" i="4"/>
  <c r="B68" i="4"/>
  <c r="A68" i="4" l="1"/>
  <c r="C68" i="4"/>
  <c r="B69" i="4"/>
  <c r="A69" i="4" l="1"/>
  <c r="C69" i="4"/>
  <c r="B70" i="4"/>
  <c r="A70" i="4" l="1"/>
  <c r="C70" i="4"/>
  <c r="B71" i="4"/>
  <c r="A71" i="4" l="1"/>
  <c r="C71" i="4"/>
  <c r="B72" i="4"/>
  <c r="A72" i="4" l="1"/>
  <c r="C72" i="4"/>
  <c r="B73" i="4"/>
  <c r="A73" i="4" l="1"/>
  <c r="C73" i="4"/>
  <c r="B74" i="4"/>
  <c r="A74" i="4" l="1"/>
  <c r="C74" i="4"/>
  <c r="B75" i="4"/>
  <c r="A75" i="4" l="1"/>
  <c r="C75" i="4"/>
  <c r="B76" i="4"/>
  <c r="A76" i="4" l="1"/>
  <c r="C76" i="4"/>
  <c r="B77" i="4"/>
  <c r="A77" i="4" l="1"/>
  <c r="C77" i="4"/>
  <c r="B78" i="4"/>
  <c r="A78" i="4" l="1"/>
  <c r="C78" i="4"/>
  <c r="B79" i="4"/>
  <c r="A79" i="4" l="1"/>
  <c r="C79" i="4"/>
  <c r="B80" i="4"/>
  <c r="A80" i="4" l="1"/>
  <c r="C80" i="4"/>
  <c r="B81" i="4"/>
  <c r="A81" i="4" l="1"/>
  <c r="C81" i="4"/>
  <c r="B82" i="4"/>
  <c r="A82" i="4" l="1"/>
  <c r="C82" i="4"/>
  <c r="B83" i="4"/>
  <c r="A83" i="4" l="1"/>
  <c r="C83" i="4"/>
  <c r="B84" i="4"/>
  <c r="A84" i="4" l="1"/>
  <c r="C84" i="4"/>
  <c r="B85" i="4"/>
  <c r="A85" i="4" l="1"/>
  <c r="C85" i="4"/>
  <c r="B86" i="4"/>
  <c r="A86" i="4" l="1"/>
  <c r="C86" i="4"/>
  <c r="B87" i="4"/>
  <c r="A87" i="4" l="1"/>
  <c r="C87" i="4"/>
  <c r="B88" i="4"/>
  <c r="A88" i="4" l="1"/>
  <c r="C88" i="4"/>
  <c r="B89" i="4"/>
  <c r="A89" i="4" l="1"/>
  <c r="C89" i="4"/>
  <c r="B90" i="4"/>
  <c r="A90" i="4" l="1"/>
  <c r="C90" i="4"/>
  <c r="B91" i="4"/>
  <c r="A91" i="4" l="1"/>
  <c r="C91" i="4"/>
  <c r="B92" i="4"/>
  <c r="A92" i="4" l="1"/>
  <c r="C92" i="4"/>
  <c r="B93" i="4"/>
  <c r="A93" i="4" l="1"/>
  <c r="C93" i="4"/>
  <c r="B94" i="4"/>
  <c r="A94" i="4" l="1"/>
  <c r="C94" i="4"/>
  <c r="B95" i="4"/>
  <c r="A95" i="4" l="1"/>
  <c r="C95" i="4"/>
  <c r="B96" i="4"/>
  <c r="A96" i="4" l="1"/>
  <c r="C96" i="4"/>
  <c r="B97" i="4"/>
  <c r="A97" i="4" l="1"/>
  <c r="C97" i="4"/>
  <c r="B98" i="4"/>
  <c r="A98" i="4" l="1"/>
  <c r="C98" i="4"/>
  <c r="B99" i="4"/>
  <c r="A99" i="4" l="1"/>
  <c r="C99" i="4"/>
  <c r="B100" i="4"/>
  <c r="A100" i="4" l="1"/>
  <c r="C100" i="4"/>
  <c r="B101" i="4"/>
  <c r="A101" i="4" l="1"/>
  <c r="C101" i="4"/>
  <c r="B102" i="4"/>
  <c r="A102" i="4" l="1"/>
  <c r="C102" i="4"/>
  <c r="B103" i="4"/>
  <c r="A103" i="4" l="1"/>
  <c r="C103" i="4"/>
  <c r="B104" i="4"/>
  <c r="A104" i="4" l="1"/>
  <c r="C104" i="4"/>
  <c r="B105" i="4"/>
  <c r="A105" i="4" l="1"/>
  <c r="C105" i="4"/>
  <c r="B106" i="4"/>
  <c r="A106" i="4" l="1"/>
  <c r="C106" i="4"/>
  <c r="B107" i="4"/>
  <c r="A107" i="4" l="1"/>
  <c r="C107" i="4"/>
  <c r="B108" i="4"/>
  <c r="A108" i="4" l="1"/>
  <c r="C108" i="4"/>
  <c r="B109" i="4"/>
  <c r="A109" i="4" l="1"/>
  <c r="C109" i="4"/>
  <c r="B110" i="4"/>
  <c r="A110" i="4" l="1"/>
  <c r="C110" i="4"/>
  <c r="B111" i="4"/>
  <c r="A111" i="4" l="1"/>
  <c r="C111" i="4"/>
  <c r="B112" i="4"/>
  <c r="A112" i="4" l="1"/>
  <c r="C112" i="4"/>
  <c r="B113" i="4"/>
  <c r="A113" i="4" l="1"/>
  <c r="C113" i="4"/>
  <c r="B114" i="4"/>
  <c r="A114" i="4" l="1"/>
  <c r="C114" i="4"/>
  <c r="B115" i="4"/>
  <c r="A115" i="4" l="1"/>
  <c r="C115" i="4"/>
  <c r="B116" i="4"/>
  <c r="A116" i="4" l="1"/>
  <c r="C116" i="4"/>
  <c r="B117" i="4"/>
  <c r="A117" i="4" l="1"/>
  <c r="C117" i="4"/>
  <c r="B118" i="4"/>
  <c r="A118" i="4" l="1"/>
  <c r="C118" i="4"/>
  <c r="B119" i="4"/>
  <c r="A119" i="4" l="1"/>
  <c r="C119" i="4"/>
  <c r="B120" i="4"/>
  <c r="A120" i="4" l="1"/>
  <c r="C120" i="4"/>
  <c r="B121" i="4"/>
  <c r="A121" i="4" l="1"/>
  <c r="C121" i="4"/>
  <c r="B122" i="4"/>
  <c r="A122" i="4" l="1"/>
  <c r="C122" i="4"/>
  <c r="B123" i="4"/>
  <c r="A123" i="4" l="1"/>
  <c r="C123" i="4"/>
  <c r="B124" i="4"/>
  <c r="A124" i="4" l="1"/>
  <c r="C124" i="4"/>
  <c r="B125" i="4"/>
  <c r="A125" i="4" l="1"/>
  <c r="C125" i="4"/>
  <c r="B126" i="4"/>
  <c r="A126" i="4" l="1"/>
  <c r="C126" i="4"/>
  <c r="B127" i="4"/>
  <c r="A127" i="4" l="1"/>
  <c r="C127" i="4"/>
  <c r="B128" i="4"/>
  <c r="A128" i="4" l="1"/>
  <c r="C128" i="4"/>
  <c r="B129" i="4"/>
  <c r="A129" i="4" l="1"/>
  <c r="C129" i="4"/>
  <c r="B130" i="4"/>
  <c r="A130" i="4" l="1"/>
  <c r="C130" i="4"/>
  <c r="B131" i="4"/>
  <c r="A131" i="4" l="1"/>
  <c r="C131" i="4"/>
  <c r="B132" i="4"/>
  <c r="A132" i="4" l="1"/>
  <c r="C132" i="4"/>
  <c r="B133" i="4"/>
  <c r="A133" i="4" l="1"/>
  <c r="C133" i="4"/>
  <c r="B134" i="4"/>
  <c r="A134" i="4" l="1"/>
  <c r="C134" i="4"/>
  <c r="B135" i="4"/>
  <c r="A135" i="4" l="1"/>
  <c r="C135" i="4"/>
  <c r="B136" i="4"/>
  <c r="A136" i="4" l="1"/>
  <c r="C136" i="4"/>
  <c r="B137" i="4"/>
  <c r="A137" i="4" l="1"/>
  <c r="C137" i="4"/>
  <c r="B138" i="4"/>
  <c r="A138" i="4" l="1"/>
  <c r="C138" i="4"/>
  <c r="B139" i="4"/>
  <c r="A139" i="4" l="1"/>
  <c r="C139" i="4"/>
  <c r="B140" i="4"/>
  <c r="A140" i="4" l="1"/>
  <c r="C140" i="4"/>
  <c r="B141" i="4"/>
  <c r="A141" i="4" l="1"/>
  <c r="C141" i="4"/>
  <c r="B142" i="4"/>
  <c r="A142" i="4" l="1"/>
  <c r="C142" i="4"/>
  <c r="B143" i="4"/>
  <c r="A143" i="4" l="1"/>
  <c r="C143" i="4"/>
  <c r="B144" i="4"/>
  <c r="A144" i="4" l="1"/>
  <c r="C144" i="4"/>
  <c r="B145" i="4"/>
  <c r="A145" i="4" l="1"/>
  <c r="C145" i="4"/>
  <c r="B146" i="4"/>
  <c r="A146" i="4" l="1"/>
  <c r="C146" i="4"/>
  <c r="B147" i="4"/>
  <c r="A147" i="4" l="1"/>
  <c r="C147" i="4"/>
  <c r="B148" i="4"/>
  <c r="A148" i="4" l="1"/>
  <c r="C148" i="4"/>
  <c r="B149" i="4"/>
  <c r="A149" i="4" l="1"/>
  <c r="C149" i="4"/>
  <c r="B150" i="4"/>
  <c r="A150" i="4" l="1"/>
  <c r="C150" i="4"/>
  <c r="B151" i="4"/>
  <c r="A151" i="4" l="1"/>
  <c r="C151" i="4"/>
  <c r="B152" i="4"/>
  <c r="A152" i="4" l="1"/>
  <c r="C152" i="4"/>
  <c r="B153" i="4"/>
  <c r="A153" i="4" l="1"/>
  <c r="C153" i="4"/>
  <c r="B154" i="4"/>
  <c r="A154" i="4" l="1"/>
  <c r="C154" i="4"/>
  <c r="B155" i="4"/>
  <c r="A155" i="4" l="1"/>
  <c r="C155" i="4"/>
  <c r="B156" i="4"/>
  <c r="A156" i="4" l="1"/>
  <c r="C156" i="4"/>
  <c r="B157" i="4"/>
  <c r="A157" i="4" l="1"/>
  <c r="C157" i="4"/>
  <c r="B158" i="4"/>
  <c r="A158" i="4" l="1"/>
  <c r="C158" i="4"/>
  <c r="B159" i="4"/>
  <c r="A159" i="4" l="1"/>
  <c r="C159" i="4"/>
  <c r="B160" i="4"/>
  <c r="A160" i="4" l="1"/>
  <c r="C160" i="4"/>
  <c r="B161" i="4"/>
  <c r="A161" i="4" l="1"/>
  <c r="C161" i="4"/>
  <c r="B162" i="4"/>
  <c r="A162" i="4" l="1"/>
  <c r="C162" i="4"/>
  <c r="B163" i="4"/>
  <c r="A163" i="4" l="1"/>
  <c r="C163" i="4"/>
  <c r="B164" i="4"/>
  <c r="A164" i="4" l="1"/>
  <c r="C164" i="4"/>
  <c r="B165" i="4"/>
  <c r="A165" i="4" l="1"/>
  <c r="C165" i="4"/>
  <c r="B166" i="4"/>
  <c r="A166" i="4" l="1"/>
  <c r="C166" i="4"/>
  <c r="B167" i="4"/>
  <c r="A167" i="4" l="1"/>
  <c r="C167" i="4"/>
  <c r="B168" i="4"/>
  <c r="A168" i="4" l="1"/>
  <c r="C168" i="4"/>
  <c r="B169" i="4"/>
  <c r="A169" i="4" l="1"/>
  <c r="C169" i="4"/>
  <c r="B170" i="4"/>
  <c r="A170" i="4" l="1"/>
  <c r="C170" i="4"/>
  <c r="B171" i="4"/>
  <c r="A171" i="4" l="1"/>
  <c r="C171" i="4"/>
  <c r="B172" i="4"/>
  <c r="A172" i="4" l="1"/>
  <c r="C172" i="4"/>
  <c r="B173" i="4"/>
  <c r="A173" i="4" l="1"/>
  <c r="C173" i="4"/>
  <c r="B174" i="4"/>
  <c r="A174" i="4" l="1"/>
  <c r="C174" i="4"/>
  <c r="B175" i="4"/>
  <c r="A175" i="4" l="1"/>
  <c r="C175" i="4"/>
  <c r="B176" i="4"/>
  <c r="A176" i="4" l="1"/>
  <c r="C176" i="4"/>
  <c r="B177" i="4"/>
  <c r="A177" i="4" l="1"/>
  <c r="C177" i="4"/>
  <c r="B178" i="4"/>
  <c r="A178" i="4" l="1"/>
  <c r="C178" i="4"/>
  <c r="B179" i="4"/>
  <c r="A179" i="4" l="1"/>
  <c r="C179" i="4"/>
  <c r="B180" i="4"/>
  <c r="A180" i="4" l="1"/>
  <c r="C180" i="4"/>
  <c r="B181" i="4"/>
  <c r="A181" i="4" l="1"/>
  <c r="C181" i="4"/>
  <c r="B182" i="4"/>
  <c r="A182" i="4" l="1"/>
  <c r="C182" i="4"/>
  <c r="B183" i="4"/>
  <c r="A183" i="4" l="1"/>
  <c r="C183" i="4"/>
  <c r="B184" i="4"/>
  <c r="A184" i="4" l="1"/>
  <c r="C184" i="4"/>
  <c r="B185" i="4"/>
  <c r="A185" i="4" l="1"/>
  <c r="C185" i="4"/>
  <c r="B186" i="4"/>
  <c r="A186" i="4" l="1"/>
  <c r="C186" i="4"/>
  <c r="B187" i="4"/>
  <c r="A187" i="4" l="1"/>
  <c r="C187" i="4"/>
  <c r="B188" i="4"/>
  <c r="A188" i="4" l="1"/>
  <c r="C188" i="4"/>
  <c r="B189" i="4"/>
  <c r="A189" i="4" l="1"/>
  <c r="C189" i="4"/>
  <c r="B190" i="4"/>
  <c r="A190" i="4" l="1"/>
  <c r="C190" i="4"/>
  <c r="B191" i="4"/>
  <c r="A191" i="4" l="1"/>
  <c r="C191" i="4"/>
  <c r="B192" i="4"/>
  <c r="A192" i="4" l="1"/>
  <c r="C192" i="4"/>
  <c r="B193" i="4"/>
  <c r="A193" i="4" l="1"/>
  <c r="C193" i="4"/>
  <c r="B194" i="4"/>
  <c r="A194" i="4" l="1"/>
  <c r="C194" i="4"/>
  <c r="B195" i="4"/>
  <c r="A195" i="4" l="1"/>
  <c r="C195" i="4"/>
  <c r="B196" i="4"/>
  <c r="A196" i="4" l="1"/>
  <c r="C196" i="4"/>
  <c r="B197" i="4"/>
  <c r="A197" i="4" l="1"/>
  <c r="C197" i="4"/>
  <c r="B198" i="4"/>
  <c r="A198" i="4" l="1"/>
  <c r="C198" i="4"/>
  <c r="B199" i="4"/>
  <c r="A199" i="4" l="1"/>
  <c r="C199" i="4"/>
  <c r="B200" i="4"/>
  <c r="A200" i="4" l="1"/>
  <c r="C200" i="4"/>
  <c r="B201" i="4"/>
  <c r="A201" i="4" l="1"/>
  <c r="C201" i="4"/>
  <c r="B202" i="4"/>
  <c r="A202" i="4" l="1"/>
  <c r="C202" i="4"/>
  <c r="B203" i="4"/>
  <c r="A203" i="4" l="1"/>
  <c r="C203" i="4"/>
  <c r="B204" i="4"/>
  <c r="A204" i="4" l="1"/>
  <c r="C204" i="4"/>
  <c r="B205" i="4"/>
  <c r="A205" i="4" l="1"/>
  <c r="C205" i="4"/>
  <c r="B206" i="4"/>
  <c r="A206" i="4" l="1"/>
  <c r="C206" i="4"/>
  <c r="B207" i="4"/>
  <c r="A207" i="4" l="1"/>
  <c r="C207" i="4"/>
  <c r="B208" i="4"/>
  <c r="A208" i="4" l="1"/>
  <c r="C208" i="4"/>
  <c r="B209" i="4"/>
  <c r="A209" i="4" l="1"/>
  <c r="C209" i="4"/>
  <c r="B210" i="4"/>
  <c r="A210" i="4" l="1"/>
  <c r="C210" i="4"/>
  <c r="B211" i="4"/>
  <c r="A211" i="4" l="1"/>
  <c r="C211" i="4"/>
  <c r="B212" i="4"/>
  <c r="A212" i="4" l="1"/>
  <c r="C212" i="4"/>
  <c r="B213" i="4"/>
  <c r="A213" i="4" l="1"/>
  <c r="C213" i="4"/>
  <c r="B214" i="4"/>
  <c r="A214" i="4" l="1"/>
  <c r="C214" i="4"/>
  <c r="B215" i="4"/>
  <c r="A215" i="4" l="1"/>
  <c r="C215" i="4"/>
  <c r="B216" i="4"/>
  <c r="A216" i="4" l="1"/>
  <c r="C216" i="4"/>
  <c r="B217" i="4"/>
  <c r="A217" i="4" l="1"/>
  <c r="C217" i="4"/>
  <c r="B218" i="4"/>
  <c r="A218" i="4" l="1"/>
  <c r="C218" i="4"/>
  <c r="B219" i="4"/>
  <c r="A219" i="4" l="1"/>
  <c r="C219" i="4"/>
  <c r="B220" i="4"/>
  <c r="A220" i="4" l="1"/>
  <c r="C220" i="4"/>
  <c r="B221" i="4"/>
  <c r="A221" i="4" l="1"/>
  <c r="C221" i="4"/>
  <c r="B222" i="4"/>
  <c r="A222" i="4" l="1"/>
  <c r="C222" i="4"/>
  <c r="B223" i="4"/>
  <c r="A223" i="4" l="1"/>
  <c r="C223" i="4"/>
  <c r="B224" i="4"/>
  <c r="A224" i="4" l="1"/>
  <c r="C224" i="4"/>
  <c r="B225" i="4"/>
  <c r="A225" i="4" l="1"/>
  <c r="C225" i="4"/>
  <c r="B226" i="4"/>
  <c r="A226" i="4" l="1"/>
  <c r="C226" i="4"/>
  <c r="B227" i="4"/>
  <c r="A227" i="4" l="1"/>
  <c r="C227" i="4"/>
  <c r="B228" i="4"/>
  <c r="A228" i="4" l="1"/>
  <c r="C228" i="4"/>
  <c r="B229" i="4"/>
  <c r="A229" i="4" l="1"/>
  <c r="C229" i="4"/>
  <c r="B230" i="4"/>
  <c r="A230" i="4" l="1"/>
  <c r="C230" i="4"/>
  <c r="B231" i="4"/>
  <c r="A231" i="4" l="1"/>
  <c r="C231" i="4"/>
  <c r="B232" i="4"/>
  <c r="A232" i="4" l="1"/>
  <c r="C232" i="4"/>
  <c r="B233" i="4"/>
  <c r="A233" i="4" l="1"/>
  <c r="C233" i="4"/>
  <c r="B234" i="4"/>
  <c r="A234" i="4" l="1"/>
  <c r="C234" i="4"/>
  <c r="B235" i="4"/>
  <c r="A235" i="4" l="1"/>
  <c r="C235" i="4"/>
  <c r="B236" i="4"/>
  <c r="A236" i="4" l="1"/>
  <c r="C236" i="4"/>
  <c r="B237" i="4"/>
  <c r="A237" i="4" l="1"/>
  <c r="C237" i="4"/>
  <c r="B238" i="4"/>
  <c r="A238" i="4" l="1"/>
  <c r="C238" i="4"/>
  <c r="B239" i="4"/>
  <c r="A239" i="4" l="1"/>
  <c r="C239" i="4"/>
  <c r="B240" i="4"/>
  <c r="A240" i="4" l="1"/>
  <c r="C240" i="4"/>
  <c r="B241" i="4"/>
  <c r="A241" i="4" l="1"/>
  <c r="C241" i="4"/>
  <c r="B242" i="4"/>
  <c r="A242" i="4" l="1"/>
  <c r="C242" i="4"/>
  <c r="B243" i="4"/>
  <c r="A243" i="4" l="1"/>
  <c r="C243" i="4"/>
  <c r="B244" i="4"/>
  <c r="A244" i="4" l="1"/>
  <c r="C244" i="4"/>
  <c r="B245" i="4"/>
  <c r="A245" i="4" l="1"/>
  <c r="C245" i="4"/>
  <c r="B246" i="4"/>
  <c r="A246" i="4" l="1"/>
  <c r="C246" i="4"/>
  <c r="B247" i="4"/>
  <c r="A247" i="4" l="1"/>
  <c r="C247" i="4"/>
  <c r="B248" i="4"/>
  <c r="A248" i="4" l="1"/>
  <c r="C248" i="4"/>
  <c r="B249" i="4"/>
  <c r="A249" i="4" l="1"/>
  <c r="C249" i="4"/>
  <c r="B250" i="4"/>
  <c r="A250" i="4" l="1"/>
  <c r="C250" i="4"/>
  <c r="B251" i="4"/>
  <c r="A251" i="4" l="1"/>
  <c r="C251" i="4"/>
  <c r="B252" i="4"/>
  <c r="A252" i="4" l="1"/>
  <c r="C252" i="4"/>
  <c r="B253" i="4"/>
  <c r="A253" i="4" l="1"/>
  <c r="C253" i="4"/>
  <c r="B254" i="4"/>
  <c r="A254" i="4" l="1"/>
  <c r="C254" i="4"/>
  <c r="B255" i="4"/>
  <c r="A255" i="4" l="1"/>
  <c r="C255" i="4"/>
  <c r="B256" i="4"/>
  <c r="A256" i="4" l="1"/>
  <c r="C256" i="4"/>
  <c r="B257" i="4"/>
  <c r="A257" i="4" l="1"/>
  <c r="C257" i="4"/>
  <c r="B258" i="4"/>
  <c r="A258" i="4" l="1"/>
  <c r="C258" i="4"/>
  <c r="B259" i="4"/>
  <c r="A259" i="4" l="1"/>
  <c r="C259" i="4"/>
  <c r="B260" i="4"/>
  <c r="A260" i="4" l="1"/>
  <c r="C260" i="4"/>
  <c r="B261" i="4"/>
  <c r="A261" i="4" l="1"/>
  <c r="C261" i="4"/>
  <c r="B262" i="4"/>
  <c r="A262" i="4" l="1"/>
  <c r="C262" i="4"/>
  <c r="B263" i="4"/>
  <c r="A263" i="4" l="1"/>
  <c r="C263" i="4"/>
  <c r="B264" i="4"/>
  <c r="A264" i="4" l="1"/>
  <c r="C264" i="4"/>
  <c r="B265" i="4"/>
  <c r="A265" i="4" l="1"/>
  <c r="C265" i="4"/>
  <c r="B266" i="4"/>
  <c r="A266" i="4" l="1"/>
  <c r="C266" i="4"/>
  <c r="B267" i="4"/>
  <c r="A267" i="4" l="1"/>
  <c r="C267" i="4"/>
  <c r="B268" i="4"/>
  <c r="A268" i="4" l="1"/>
  <c r="C268" i="4"/>
  <c r="B269" i="4"/>
  <c r="A269" i="4" l="1"/>
  <c r="C269" i="4"/>
  <c r="B270" i="4"/>
  <c r="A270" i="4" l="1"/>
  <c r="C270" i="4"/>
  <c r="B271" i="4"/>
  <c r="A271" i="4" l="1"/>
  <c r="C271" i="4"/>
  <c r="B272" i="4"/>
  <c r="A272" i="4" l="1"/>
  <c r="C272" i="4"/>
  <c r="B273" i="4"/>
  <c r="A273" i="4" l="1"/>
  <c r="C273" i="4"/>
  <c r="B274" i="4"/>
  <c r="A274" i="4" l="1"/>
  <c r="C274" i="4"/>
  <c r="B275" i="4"/>
  <c r="A275" i="4" l="1"/>
  <c r="C275" i="4"/>
  <c r="B276" i="4"/>
  <c r="A276" i="4" l="1"/>
  <c r="C276" i="4"/>
  <c r="B277" i="4"/>
  <c r="A277" i="4" l="1"/>
  <c r="C277" i="4"/>
  <c r="B278" i="4"/>
  <c r="A278" i="4" l="1"/>
  <c r="C278" i="4"/>
  <c r="B279" i="4"/>
  <c r="A279" i="4" l="1"/>
  <c r="C279" i="4"/>
  <c r="B280" i="4"/>
  <c r="A280" i="4" l="1"/>
  <c r="C280" i="4"/>
  <c r="B281" i="4"/>
  <c r="A281" i="4" l="1"/>
  <c r="C281" i="4"/>
  <c r="B282" i="4"/>
  <c r="A282" i="4" l="1"/>
  <c r="C282" i="4"/>
  <c r="B283" i="4"/>
  <c r="A283" i="4" l="1"/>
  <c r="C283" i="4"/>
  <c r="B284" i="4"/>
  <c r="A284" i="4" l="1"/>
  <c r="C284" i="4"/>
  <c r="B285" i="4"/>
  <c r="A285" i="4" l="1"/>
  <c r="C285" i="4"/>
  <c r="B286" i="4"/>
  <c r="A286" i="4" l="1"/>
  <c r="C286" i="4"/>
  <c r="B287" i="4"/>
  <c r="A287" i="4" l="1"/>
  <c r="C287" i="4"/>
  <c r="B288" i="4"/>
  <c r="A288" i="4" l="1"/>
  <c r="C288" i="4"/>
  <c r="B289" i="4"/>
  <c r="A289" i="4" l="1"/>
  <c r="C289" i="4"/>
  <c r="B290" i="4"/>
  <c r="A290" i="4" l="1"/>
  <c r="C290" i="4"/>
  <c r="B291" i="4"/>
  <c r="A291" i="4" l="1"/>
  <c r="C291" i="4"/>
  <c r="B292" i="4"/>
  <c r="A292" i="4" l="1"/>
  <c r="C292" i="4"/>
  <c r="B293" i="4"/>
  <c r="A293" i="4" l="1"/>
  <c r="C293" i="4"/>
  <c r="B294" i="4"/>
  <c r="A294" i="4" l="1"/>
  <c r="C294" i="4"/>
  <c r="B295" i="4"/>
  <c r="A295" i="4" l="1"/>
  <c r="C295" i="4"/>
  <c r="B296" i="4"/>
  <c r="A296" i="4" l="1"/>
  <c r="C296" i="4"/>
  <c r="B297" i="4"/>
  <c r="A297" i="4" l="1"/>
  <c r="C297" i="4"/>
  <c r="B298" i="4"/>
  <c r="A298" i="4" l="1"/>
  <c r="C298" i="4"/>
  <c r="B299" i="4"/>
  <c r="A299" i="4" l="1"/>
  <c r="C299" i="4"/>
  <c r="B300" i="4"/>
  <c r="A300" i="4" l="1"/>
  <c r="C300" i="4"/>
  <c r="B301" i="4"/>
  <c r="A301" i="4" l="1"/>
  <c r="C301" i="4"/>
  <c r="B302" i="4"/>
  <c r="A302" i="4" l="1"/>
  <c r="C302" i="4"/>
  <c r="B303" i="4"/>
  <c r="A303" i="4" l="1"/>
  <c r="C303" i="4"/>
  <c r="B304" i="4"/>
  <c r="A304" i="4" l="1"/>
  <c r="C304" i="4"/>
  <c r="B305" i="4"/>
  <c r="A305" i="4" l="1"/>
  <c r="C305" i="4"/>
  <c r="B306" i="4"/>
  <c r="A306" i="4" l="1"/>
  <c r="C306" i="4"/>
  <c r="B307" i="4"/>
  <c r="A307" i="4" l="1"/>
  <c r="C307" i="4"/>
  <c r="B308" i="4"/>
  <c r="A308" i="4" l="1"/>
  <c r="C308" i="4"/>
  <c r="B309" i="4"/>
  <c r="A309" i="4" l="1"/>
  <c r="C309" i="4"/>
  <c r="B310" i="4"/>
  <c r="A310" i="4" l="1"/>
  <c r="C310" i="4"/>
  <c r="B311" i="4"/>
  <c r="A311" i="4" l="1"/>
  <c r="C311" i="4"/>
  <c r="B312" i="4"/>
  <c r="A312" i="4" l="1"/>
  <c r="C312" i="4"/>
  <c r="B313" i="4"/>
  <c r="A313" i="4" l="1"/>
  <c r="C313" i="4"/>
  <c r="B314" i="4"/>
  <c r="A314" i="4" l="1"/>
  <c r="C314" i="4"/>
  <c r="B315" i="4"/>
  <c r="A315" i="4" l="1"/>
  <c r="C315" i="4"/>
  <c r="B316" i="4"/>
  <c r="A316" i="4" l="1"/>
  <c r="C316" i="4"/>
  <c r="B317" i="4"/>
  <c r="A317" i="4" l="1"/>
  <c r="C317" i="4"/>
  <c r="B318" i="4"/>
  <c r="A318" i="4" l="1"/>
  <c r="C318" i="4"/>
  <c r="B319" i="4"/>
  <c r="A319" i="4" l="1"/>
  <c r="C319" i="4"/>
  <c r="B320" i="4"/>
  <c r="A320" i="4" l="1"/>
  <c r="C320" i="4"/>
  <c r="B321" i="4"/>
  <c r="A321" i="4" l="1"/>
  <c r="C321" i="4"/>
  <c r="B322" i="4"/>
  <c r="A322" i="4" l="1"/>
  <c r="C322" i="4"/>
  <c r="B323" i="4"/>
  <c r="A323" i="4" l="1"/>
  <c r="C323" i="4"/>
  <c r="B324" i="4"/>
  <c r="A324" i="4" l="1"/>
  <c r="C324" i="4"/>
  <c r="B325" i="4"/>
  <c r="A325" i="4" l="1"/>
  <c r="C325" i="4"/>
  <c r="B326" i="4"/>
  <c r="A326" i="4" l="1"/>
  <c r="C326" i="4"/>
  <c r="B327" i="4"/>
  <c r="A327" i="4" l="1"/>
  <c r="C327" i="4"/>
  <c r="B328" i="4"/>
  <c r="A328" i="4" l="1"/>
  <c r="C328" i="4"/>
  <c r="B329" i="4"/>
  <c r="A329" i="4" l="1"/>
  <c r="C329" i="4"/>
  <c r="B330" i="4"/>
  <c r="A330" i="4" l="1"/>
  <c r="C330" i="4"/>
  <c r="B331" i="4"/>
  <c r="A331" i="4" l="1"/>
  <c r="C331" i="4"/>
  <c r="B332" i="4"/>
  <c r="A332" i="4" l="1"/>
  <c r="C332" i="4"/>
  <c r="B333" i="4"/>
  <c r="A333" i="4" l="1"/>
  <c r="C333" i="4"/>
  <c r="B334" i="4"/>
  <c r="A334" i="4" l="1"/>
  <c r="C334" i="4"/>
  <c r="B335" i="4"/>
  <c r="A335" i="4" l="1"/>
  <c r="C335" i="4"/>
  <c r="B336" i="4"/>
  <c r="A336" i="4" l="1"/>
  <c r="C336" i="4"/>
  <c r="B337" i="4"/>
  <c r="A337" i="4" l="1"/>
  <c r="C337" i="4"/>
  <c r="B338" i="4"/>
  <c r="A338" i="4" l="1"/>
  <c r="C338" i="4"/>
  <c r="B339" i="4"/>
  <c r="A339" i="4" l="1"/>
  <c r="C339" i="4"/>
  <c r="B340" i="4"/>
  <c r="A340" i="4" l="1"/>
  <c r="C340" i="4"/>
  <c r="B341" i="4"/>
  <c r="A341" i="4" l="1"/>
  <c r="C341" i="4"/>
  <c r="B342" i="4"/>
  <c r="A342" i="4" l="1"/>
  <c r="C342" i="4"/>
  <c r="B343" i="4"/>
  <c r="A343" i="4" l="1"/>
  <c r="C343" i="4"/>
  <c r="B344" i="4"/>
  <c r="A344" i="4" l="1"/>
  <c r="C344" i="4"/>
  <c r="B345" i="4"/>
  <c r="A345" i="4" l="1"/>
  <c r="C345" i="4"/>
  <c r="B346" i="4"/>
  <c r="A346" i="4" l="1"/>
  <c r="C346" i="4"/>
  <c r="B347" i="4"/>
  <c r="A347" i="4" l="1"/>
  <c r="C347" i="4"/>
  <c r="B348" i="4"/>
  <c r="A348" i="4" l="1"/>
  <c r="C348" i="4"/>
  <c r="B349" i="4"/>
  <c r="A349" i="4" l="1"/>
  <c r="C349" i="4"/>
  <c r="B350" i="4"/>
  <c r="A350" i="4" l="1"/>
  <c r="C350" i="4"/>
  <c r="B351" i="4"/>
  <c r="A351" i="4" l="1"/>
  <c r="C351" i="4"/>
  <c r="B352" i="4"/>
  <c r="A352" i="4" l="1"/>
  <c r="C352" i="4"/>
  <c r="B353" i="4"/>
  <c r="A353" i="4" l="1"/>
  <c r="C353" i="4"/>
  <c r="B354" i="4"/>
  <c r="A354" i="4" l="1"/>
  <c r="C354" i="4"/>
  <c r="B355" i="4"/>
  <c r="A355" i="4" l="1"/>
  <c r="C355" i="4"/>
  <c r="B356" i="4"/>
  <c r="A356" i="4" l="1"/>
  <c r="C356" i="4"/>
  <c r="B357" i="4"/>
  <c r="A357" i="4" l="1"/>
  <c r="C357" i="4"/>
  <c r="B358" i="4"/>
  <c r="A358" i="4" l="1"/>
  <c r="C358" i="4"/>
  <c r="B359" i="4"/>
  <c r="A359" i="4" l="1"/>
  <c r="C359" i="4"/>
  <c r="B360" i="4"/>
  <c r="A360" i="4" l="1"/>
  <c r="C360" i="4"/>
  <c r="B361" i="4"/>
  <c r="A361" i="4" l="1"/>
  <c r="C361" i="4"/>
  <c r="B362" i="4"/>
  <c r="A362" i="4" l="1"/>
  <c r="C362" i="4"/>
  <c r="B363" i="4"/>
  <c r="A363" i="4" l="1"/>
  <c r="C363" i="4"/>
  <c r="B364" i="4"/>
  <c r="A364" i="4" l="1"/>
  <c r="C364" i="4"/>
  <c r="B365" i="4"/>
  <c r="A365" i="4" l="1"/>
  <c r="C365" i="4"/>
  <c r="B366" i="4"/>
  <c r="A366" i="4" l="1"/>
  <c r="C366" i="4"/>
</calcChain>
</file>

<file path=xl/sharedStrings.xml><?xml version="1.0" encoding="utf-8"?>
<sst xmlns="http://schemas.openxmlformats.org/spreadsheetml/2006/main" count="757" uniqueCount="306">
  <si>
    <t>TE</t>
  </si>
  <si>
    <t>Week</t>
  </si>
  <si>
    <t>Day</t>
  </si>
  <si>
    <t>ITF</t>
  </si>
  <si>
    <t>Lyttos Beach Hotel, ΗΡΑΚΛΕΙΟ</t>
  </si>
  <si>
    <t>ΣΧΟΛΙΚΟ ΠΡΩΤΑΘΛΗΜΑ</t>
  </si>
  <si>
    <t>Σχ</t>
  </si>
  <si>
    <t>TE IRAKLIO JUNIOR TOUR U14</t>
  </si>
  <si>
    <t>ΗΡΑΚΛΕΙΟ ΚΡΗΤΗΣ</t>
  </si>
  <si>
    <t>TE KALOVELONIS SPRING TOUR U14</t>
  </si>
  <si>
    <t>ΑΘΗΝΑ</t>
  </si>
  <si>
    <t>DAVIS CUP (GROUP III)</t>
  </si>
  <si>
    <t>Παν</t>
  </si>
  <si>
    <t>ΡΟΔΟΣ</t>
  </si>
  <si>
    <t>MACEDONIA ITF SENIORS TOUR</t>
  </si>
  <si>
    <t>ΘΕΣΣΑΛΟΝΙΚΗ</t>
  </si>
  <si>
    <t>ΣΚΙΑΘΟΣ</t>
  </si>
  <si>
    <t>ACROPOLIS CUP SENIORS TOUR</t>
  </si>
  <si>
    <t>10άρια Β ΦΑΣΗ</t>
  </si>
  <si>
    <t>OLYMPUS CUP SENIORS</t>
  </si>
  <si>
    <t>ARIDEA SENIORS TOUR</t>
  </si>
  <si>
    <t>CORFU INTERNATIONAL SENIOR</t>
  </si>
  <si>
    <t>ΚΕΡΚΥΡΑ</t>
  </si>
  <si>
    <t>ΠΑΝΕΛΛΗΝΙΟ ΑΝΔΡΩΝ - ΓΥΝΑΙΚΩΝ</t>
  </si>
  <si>
    <t>ΠΡΕΒΕΖΑ</t>
  </si>
  <si>
    <t>ΙΩΑΝΝΙΝΑ</t>
  </si>
  <si>
    <t>ΚΙΛΚΙΣ</t>
  </si>
  <si>
    <t>ΚΟΥΦΑΛΙΑ</t>
  </si>
  <si>
    <t>ΛΑΡΙΣΑ</t>
  </si>
  <si>
    <t>A' ΦΑΣΗ ΔΙΑΣΥΛΛΟΓΙΚΟΥ</t>
  </si>
  <si>
    <t>ΤΕΛΙΚΗ ΦΑΣΗ ΔΙΑΣΥΛΛΟΓΙΚΟΥ</t>
  </si>
  <si>
    <t>Μαστ</t>
  </si>
  <si>
    <t>1st Date</t>
  </si>
  <si>
    <t>MASTERS 12-14-16-18 ΕΤΩΝ</t>
  </si>
  <si>
    <t>Περίοδος</t>
  </si>
  <si>
    <t>Διοργάνωση</t>
  </si>
  <si>
    <t>Τόπος Διεξαγωγής</t>
  </si>
  <si>
    <t>Εβδομάδα</t>
  </si>
  <si>
    <t>Ομαδικό BOYS U16 Junior Davis Cup</t>
  </si>
  <si>
    <t>Ομαδικό GIRLS U16 Junior Fed Cup</t>
  </si>
  <si>
    <t>Ομαδικό GIRLS U14 Europa Cup</t>
  </si>
  <si>
    <t>Ομαδικό BOYS U14 Copa del Sol</t>
  </si>
  <si>
    <t>Ομαδικό BOYS U18 Galea Cup</t>
  </si>
  <si>
    <t>Ομαδικό GIRLS U18 Reina Cup</t>
  </si>
  <si>
    <t>ITF CORFU CUP U18</t>
  </si>
  <si>
    <t>ITF IOANNINA CUP U18</t>
  </si>
  <si>
    <t>ITF PREVEZA CUP U18</t>
  </si>
  <si>
    <t>type</t>
  </si>
  <si>
    <t>10άρια</t>
  </si>
  <si>
    <t>ΕΦΟΑ</t>
  </si>
  <si>
    <t>Έναρξη</t>
  </si>
  <si>
    <t>TE KILKIS CUP U16</t>
  </si>
  <si>
    <t>TE KOUFALIA CUP U16</t>
  </si>
  <si>
    <t>TE ARIDEA CUP U16</t>
  </si>
  <si>
    <t>ΑΕΤ ΝΙΚΗ ΠΑΤΡΩΝ</t>
  </si>
  <si>
    <t>ΣΕΡΡΕΣ</t>
  </si>
  <si>
    <t>Β ΚΑΤΗΓΟΡΙΑ ΒΟΡΡΑΣ</t>
  </si>
  <si>
    <t>Β ΚΑΤΗΓΟΡΙΑ ΝΟΤΟΣ</t>
  </si>
  <si>
    <t>ΠΑΝΕΛΛΗΝΙΟ JUNIOR 12</t>
  </si>
  <si>
    <t>ΠΑΝΕΛΛΗΝΙΟ JUNIOR 16</t>
  </si>
  <si>
    <t>ΠΑΝΕΛΛΗΝΙΟ JUNIOR 14</t>
  </si>
  <si>
    <t>ΠΑΝΕΛΛΗΝΙΟ JUNIOR 10</t>
  </si>
  <si>
    <t>ITF MYTILENE CUP U18</t>
  </si>
  <si>
    <t>ITF RHODES CUP U18</t>
  </si>
  <si>
    <t>PTOLEMAIDA OPEN SENIORS</t>
  </si>
  <si>
    <t>ΠΤΟΛΕΜΑΪΔΑ</t>
  </si>
  <si>
    <t>ΜΥΤΙΛΗΝΗ</t>
  </si>
  <si>
    <t>ΚΟΜΟΤΗΝΗ - ΟΡΕΣΤΙΑΔΑ</t>
  </si>
  <si>
    <t>RHODES SENIORS</t>
  </si>
  <si>
    <t>SKIATHOS ITF SENIORS TOUR</t>
  </si>
  <si>
    <t>ΛΕΠΤΟΚΑΡΥΑ</t>
  </si>
  <si>
    <t>ΑΡΙΔΑΙΑ</t>
  </si>
  <si>
    <t>FED CUP</t>
  </si>
  <si>
    <t>ΠΑΝΕΛΛΗΝΙΟ JUNIOR 18</t>
  </si>
  <si>
    <t>Ε2 1ο</t>
  </si>
  <si>
    <t>Ε1 1ο</t>
  </si>
  <si>
    <t>Ε4 1ο</t>
  </si>
  <si>
    <t>Ε2 2ο</t>
  </si>
  <si>
    <t>Ε1 2ο</t>
  </si>
  <si>
    <t>Ε4 2ο</t>
  </si>
  <si>
    <t>Ε2 3ο</t>
  </si>
  <si>
    <t>Ε2 4ο</t>
  </si>
  <si>
    <t>Ε1 4ο</t>
  </si>
  <si>
    <t>Ε2 5ο</t>
  </si>
  <si>
    <t>Ε1 5ο</t>
  </si>
  <si>
    <t>Ε1 3ο</t>
  </si>
  <si>
    <t>ΟΑ ΑΘΗΝΩΝ</t>
  </si>
  <si>
    <t>10άρια ΒΟΡΡΑΣ - ΝΟΤΟΣ</t>
  </si>
  <si>
    <t>Λήξη</t>
  </si>
  <si>
    <t>διάρκεια</t>
  </si>
  <si>
    <t>05 έως 12 ΜΑΪ</t>
  </si>
  <si>
    <t>Ε4 3ο</t>
  </si>
  <si>
    <t>07 έως 09 ΙΟΥΝ</t>
  </si>
  <si>
    <t>TE PATRA JUNIOR TOUR U12</t>
  </si>
  <si>
    <t>TE PTOLEMAIDA JUNIOR TOUR U12</t>
  </si>
  <si>
    <t>15 έως 19 ΙΟΥΛ</t>
  </si>
  <si>
    <t>Ατομικά U14, U16, U18</t>
  </si>
  <si>
    <t>Ε4 4ο</t>
  </si>
  <si>
    <t>21 έως 25 ΟΚΤ</t>
  </si>
  <si>
    <t>LYTTOS BEACH RESORT OPEN SENIOR</t>
  </si>
  <si>
    <t>28 OKT έως 03 ΝΟΕ</t>
  </si>
  <si>
    <t>14th Lyttos Beach ITF Circuit, Combined</t>
  </si>
  <si>
    <t>15th Lyttos Beach ITF Circuit, Combined</t>
  </si>
  <si>
    <t>2019 Ancient Messine Open Wheel Chair</t>
  </si>
  <si>
    <t>Ε1 6ο</t>
  </si>
  <si>
    <t>ΠΑΤΡΑ</t>
  </si>
  <si>
    <t>Ε.Φ.Ο.Α. - ΑΓΩΝΙΣΤΙΚΟ ΠΡΟΓΡΑΜΜΑ 2020</t>
  </si>
  <si>
    <t>28 ΦΕΒ έως 3 ΜΑΡ</t>
  </si>
  <si>
    <t>23 έως 28 ΜΑΡ</t>
  </si>
  <si>
    <t>23 έως 29 ΜΑΡ</t>
  </si>
  <si>
    <t>30 ΜΑΡ έως 05 ΑΠΡ</t>
  </si>
  <si>
    <t>02 έως 12 ΑΠΡ</t>
  </si>
  <si>
    <t>07  έως 14 ΑΠΡ</t>
  </si>
  <si>
    <t>21 έως 29 ΑΠΡ</t>
  </si>
  <si>
    <t>25 έως 29 ΑΠΡ</t>
  </si>
  <si>
    <t>28 ΑΠΡ έως 03 ΜΑΪ</t>
  </si>
  <si>
    <t>15 έως 19 ΜΑΪ</t>
  </si>
  <si>
    <t>23 έως 31 ΜΑΪ</t>
  </si>
  <si>
    <t>04 έως 07 ΙΟΥΝ</t>
  </si>
  <si>
    <t>8 έως 14 ΙΟΥΝ</t>
  </si>
  <si>
    <t>12 έως 21 ΙΟΥΝ</t>
  </si>
  <si>
    <t>15 έως 21 IOYN</t>
  </si>
  <si>
    <t>15 έως 21 ΙΟΥΝ</t>
  </si>
  <si>
    <t>22 έως28 IOYN</t>
  </si>
  <si>
    <t>29 ΙΟΥΝ έως 05 ΙΟΥΛ</t>
  </si>
  <si>
    <t>09 έως 12 ΙΟΥΛ</t>
  </si>
  <si>
    <t>28 έως 30 IOYN</t>
  </si>
  <si>
    <t>06 έως 12 ΙΟΥΛ</t>
  </si>
  <si>
    <t>13 έως 17 ΙΟΥΛ</t>
  </si>
  <si>
    <t>20 έως 26 ΙΟΥΛ</t>
  </si>
  <si>
    <t>29 έως 31 ΙΟΥΛ</t>
  </si>
  <si>
    <t>03 έως 9 ΑΥΓ</t>
  </si>
  <si>
    <t>10 έως 16 ΑΥΓ</t>
  </si>
  <si>
    <t>17 έως 23 ΑΥΓ</t>
  </si>
  <si>
    <t>25 έως 29 ΑΥΓ</t>
  </si>
  <si>
    <t>10 έως 13 ΣΕΠ</t>
  </si>
  <si>
    <t>21 έως 27 ΣΕΠ</t>
  </si>
  <si>
    <t>28 ΣΕΠ έως 04 ΟΚΤ</t>
  </si>
  <si>
    <t>09 έως 13 ΟΚΤ</t>
  </si>
  <si>
    <t>16 έως 18 ΟΚΤ</t>
  </si>
  <si>
    <t>16 έως 20 ΟΚΤ</t>
  </si>
  <si>
    <t>ΚΡΗΤΗ</t>
  </si>
  <si>
    <t>29 OKT έως 01 ΝΟΕ</t>
  </si>
  <si>
    <t>02 έως 08 ΝΟΕ</t>
  </si>
  <si>
    <t>06 έως 09 ΝΟΕ</t>
  </si>
  <si>
    <t>12 έως 16 ΝΟΕ</t>
  </si>
  <si>
    <t>09 έως 15 ΝΟΕ</t>
  </si>
  <si>
    <t>20 έως 22 ΝΟΕ</t>
  </si>
  <si>
    <t>03 έως 06 ΔΕΚ</t>
  </si>
  <si>
    <t>11 έως 13 ΔΕΚ</t>
  </si>
  <si>
    <t>03 έως 07 ΙΟΥΝ</t>
  </si>
  <si>
    <t>12 έως 17 ΙΟΥΛ</t>
  </si>
  <si>
    <t>LES RAQUETTES ITF SENIORS</t>
  </si>
  <si>
    <t>ARTA OPEN SENIOR</t>
  </si>
  <si>
    <t>ΑΡΤΑ</t>
  </si>
  <si>
    <t>28 ΑΥΓ έως 01 ΣΕΠ</t>
  </si>
  <si>
    <t>03 έως 06 ΣΕΠ</t>
  </si>
  <si>
    <t>ΙΟΑΝΝΙΝΑ OPEN SENIOR</t>
  </si>
  <si>
    <t>MULTISPORT INDOOR CLUB OPEN SENIOR</t>
  </si>
  <si>
    <t>8 έως 10 ΜΑΪ</t>
  </si>
  <si>
    <t>26 έως 30 ΙΟΥΛ</t>
  </si>
  <si>
    <t>sort</t>
  </si>
  <si>
    <t>errors</t>
  </si>
  <si>
    <t>Ε2</t>
  </si>
  <si>
    <t>Ε4</t>
  </si>
  <si>
    <t>Ε1</t>
  </si>
  <si>
    <t>ΔΕ3</t>
  </si>
  <si>
    <t>ΔΙΕΘΝΕΣ Ε3 12-14-16-18</t>
  </si>
  <si>
    <t>Se</t>
  </si>
  <si>
    <t>ITF MW</t>
  </si>
  <si>
    <t>Δσλ</t>
  </si>
  <si>
    <t>Wh</t>
  </si>
  <si>
    <t>Gr or En</t>
  </si>
  <si>
    <t>Η Εν - ΑΡΤΑ</t>
  </si>
  <si>
    <t>Β΄Εν</t>
  </si>
  <si>
    <t>Θ' Εν</t>
  </si>
  <si>
    <t>ΙΑ΄Εν</t>
  </si>
  <si>
    <t>Γ΄Εν (2 κτγρ ΠΤΟΛΕΜΑΪΔΑ)</t>
  </si>
  <si>
    <t>14 έως 18 ΦΕΒ</t>
  </si>
  <si>
    <t>22 έως 26 ΑΠΡ</t>
  </si>
  <si>
    <t>ημέρα</t>
  </si>
  <si>
    <t>13 έως 17 ΜΑΡ</t>
  </si>
  <si>
    <t>Ε Εν, ΣΤ Εν, Ζ Εν</t>
  </si>
  <si>
    <t>Γ Εν, E Εν, ΙΑ Εν</t>
  </si>
  <si>
    <t>G</t>
  </si>
  <si>
    <t>21 έως 26 ΑΠΡ</t>
  </si>
  <si>
    <t>Γ Εν</t>
  </si>
  <si>
    <t>Οπεν</t>
  </si>
  <si>
    <t xml:space="preserve">OPEN </t>
  </si>
  <si>
    <t>Α Εν, Δ Εν, Η Εν
(1η κατ. ΝΑΞΟΣ)</t>
  </si>
  <si>
    <t>ΕΘΝΟΝΙΑ</t>
  </si>
  <si>
    <t>12-16: Β' Εν, Θ Εν, Ζ΄ Εν
   14: Α΄ Εν, Δ΄ Εν, ΣΤ΄ Εν</t>
  </si>
  <si>
    <t>12-16: Α' Εν, Δ Εν, ΣΤ΄ Εν
   14: Β΄ Εν, Θ΄ Εν, Ζ΄ Εν</t>
  </si>
  <si>
    <t>14 έως 19 ΜΑΪ</t>
  </si>
  <si>
    <t>29 ΙΑΝ ως 02 ΦΕΒ</t>
  </si>
  <si>
    <t>DAVIS CUP (GROUP II)</t>
  </si>
  <si>
    <t>Ancient Messene Open WheelChair</t>
  </si>
  <si>
    <t xml:space="preserve"> Α Εν, Δ Εν, Η Εν</t>
  </si>
  <si>
    <t>ΟΡΕΝ ORANGE - GREEN</t>
  </si>
  <si>
    <t>Β - Γ - ΣΤ- Ζ - Η</t>
  </si>
  <si>
    <t>Α - Δ - Ε - Θ - ΙΑ</t>
  </si>
  <si>
    <t>18th Lyttos Beach ITF word tennis tour</t>
  </si>
  <si>
    <t>19th Lyttos Beach ITF word tennis tour</t>
  </si>
  <si>
    <t>Tennis Europe Nations Challenge by HEAD, Qualifying Rounds U12</t>
  </si>
  <si>
    <t>Ομαδικό BOYS U16 Jean Borotra Cup</t>
  </si>
  <si>
    <t>Ομαδικό GIRLS U16 European Summer Cup</t>
  </si>
  <si>
    <t>Ομαδικό BOYS U18 Galea/Valerio Cup</t>
  </si>
  <si>
    <t>Ομαδικό GIRLS U18 Reina/Soisbault Cup</t>
  </si>
  <si>
    <t>ΣΤ΄Εν</t>
  </si>
  <si>
    <t>Lang</t>
  </si>
  <si>
    <t>ΚΑΛΥΜΝΟΣ</t>
  </si>
  <si>
    <t>ΤΡΙΕΘΝΕΣ Ε3 12-14-16-18</t>
  </si>
  <si>
    <t>ΟΡΕΝ ΚΑΛΑΜΑΤΑΣ (Α/Γ)</t>
  </si>
  <si>
    <t>ΚΑΛΑΜΑΤΑ</t>
  </si>
  <si>
    <t>ΑΓ</t>
  </si>
  <si>
    <t>Περιφερειακό πρωτάθλημα</t>
  </si>
  <si>
    <t>Κύπελλο Ελλάδος</t>
  </si>
  <si>
    <t>Πανελλήνιο πρωτάθλημα Ελλάδος</t>
  </si>
  <si>
    <t>Master</t>
  </si>
  <si>
    <t>Pa</t>
  </si>
  <si>
    <t>ΠΑΝΕΛΛΗΝΙΟ ΠΡΩΤΑΘΛΗΜΑ</t>
  </si>
  <si>
    <t>ΚΥΠΕΛΛΟ ΕΛΛΑΔΟΣ</t>
  </si>
  <si>
    <t>Ju</t>
  </si>
  <si>
    <t>ΑΙΟΛΟΣ ΠΑΤΡΩΝ</t>
  </si>
  <si>
    <t>TE KALYMNOS JUNIOR U12</t>
  </si>
  <si>
    <t>TE SERRES  JUNIOR U14</t>
  </si>
  <si>
    <t>ΤΕ</t>
  </si>
  <si>
    <t>ΑΥΛΑΚΙ ΑΤΤΙΚΗΣ</t>
  </si>
  <si>
    <t>ΠΑΣΑΡΕΛΛΑΣ ΚΛΑΜΠ</t>
  </si>
  <si>
    <t>ΚΑΒΑΛΑ</t>
  </si>
  <si>
    <t>ΣΤΟΜΙΟ-ΛΑΡΙΣΑΣ</t>
  </si>
  <si>
    <t>ΑΜΑΛΙΑΔΑ</t>
  </si>
  <si>
    <t>ΑΙΓΙΝΑ</t>
  </si>
  <si>
    <t>ΔΙΑΣΥΛΛΟΓΙΚΟ ΚΥΠΕΛΛΟ ΕΛΛΑΔΟΣ</t>
  </si>
  <si>
    <t>ΣΥΡΟΣ</t>
  </si>
  <si>
    <t>ΟΠΕΝ ΑΓΩΝΕΣ (Κ19-Κ50)</t>
  </si>
  <si>
    <t>ΚΥΠΑΡΙΣΣΙΑ</t>
  </si>
  <si>
    <t>ΟΠΕΝ ΑΓΩΝΕΣ (Κ16-Κ18-Κ20)</t>
  </si>
  <si>
    <t>MW</t>
  </si>
  <si>
    <t>Εθνικό πρωτ. 2η ΑΓΩΝΙΣΤΙΚΗ</t>
  </si>
  <si>
    <t xml:space="preserve"> Εθνικό πρωτ. 1η ΑΓΩΝΙΣΤΙΚΗ</t>
  </si>
  <si>
    <t>Εθνικό πρωτ. 3η ΑΓΩΝΙΣΤΙΚΗ</t>
  </si>
  <si>
    <t>Εθνικό πρωτ. 4η ΑΓΩΝΙΣΤΙΚΗ</t>
  </si>
  <si>
    <t>Εθνικό πρωτ. 5η ΑΓΩΝΙΣΤΙΚΗ</t>
  </si>
  <si>
    <t>Εθνικό πρωτ. 6η ΑΓΩΝΙΣΤΙΚΗ</t>
  </si>
  <si>
    <t>Εθνικό πρωτ. 7η ΑΓΩΝΙΣΤΙΚΗ</t>
  </si>
  <si>
    <t>ΕΦΟΑ - ΑΤΤΙΚΗ</t>
  </si>
  <si>
    <t>ΛΑΟΣ ΟΡΕΝ ΒΕΡΟΙΑ (Α/Γ)</t>
  </si>
  <si>
    <t>ΒΕΡΟΙΑ</t>
  </si>
  <si>
    <t>Ε.Φ.Ο.Α. -  ΑΓΩΝΙΣΤΙΚΟ ΠΡΟΓΡΑΜΜΑ 2022</t>
  </si>
  <si>
    <t>Ε.Φ.Ο.Α. - PADEL ΑΓΩΝΙΣΤΙΚO ΠΡΟΓΡΑΜΜΑ 2022</t>
  </si>
  <si>
    <t>TE U14</t>
  </si>
  <si>
    <t>ΟΡΕΝ ΑΡΓΟΝΑΥΤΕΣ (Α/Γ)</t>
  </si>
  <si>
    <t>ΟΡΕΝ ΛΑΓΚΑΔΑ (Α/Γ)</t>
  </si>
  <si>
    <t>ΕΦΟΑ SENIORS 1 + 2</t>
  </si>
  <si>
    <t>3 ΕΝΩΣΕΙΣ</t>
  </si>
  <si>
    <t xml:space="preserve">ΕΦΟΑ SENIORS 1 + 2 </t>
  </si>
  <si>
    <t>Open ΑΤΟΜΙΚΟ 10άρια</t>
  </si>
  <si>
    <t>Ε.Φ.Ο.Α. - SQUASH ΑΓΩΝΙΣΤΙΚΟ ΠΡΟΓΡΑΜΜΑ 2022</t>
  </si>
  <si>
    <t>ΟΤ ΠΕΙΡΑΙΑ ΟΠΕΝ Α-Γ-U15/17/19</t>
  </si>
  <si>
    <t>ΟΤ ΠΕΙΡΑΙΑ</t>
  </si>
  <si>
    <t>ΟΤ ΘΡΑΚΗΣ ΟΠΕΝ U15/17/19</t>
  </si>
  <si>
    <t>ΟΤ ΘΡΑΚΗΣ</t>
  </si>
  <si>
    <t>ΟΑ ΧΑΝΙΩΝ ΟΠΕΝ Α-Γ-U15/17/19</t>
  </si>
  <si>
    <t>ΟΑ ΧΑΝΙΩΝ</t>
  </si>
  <si>
    <t>ΠΑΝΕΛΛΗΝΙΟ ΠΡΩΤΑΘΛΗΜΑ Α-Γ-U15/17/19</t>
  </si>
  <si>
    <t>OAA</t>
  </si>
  <si>
    <t xml:space="preserve">ΠΑΝΕΥΡΩΠΑΙΚΟΙ ΑΓΩΝΕΣ U19 ΑΤΟΜΙΚΟ &amp; ΟΜΑΔΙΚΟ </t>
  </si>
  <si>
    <t>EINDHOVEN</t>
  </si>
  <si>
    <t>ΠΑΝΕΥΡΩΠΑΙΚΟΙ ΑΓΩΝΕΣ ΚΑΤ.3 Α/Γ</t>
  </si>
  <si>
    <t>TBA</t>
  </si>
  <si>
    <t>ESF GREEK MASTERS ACROPOLIS OPEN O35/40/45/50…</t>
  </si>
  <si>
    <t>ΟΑΑ &amp; ΟΤΠ</t>
  </si>
  <si>
    <t>ΑΙΟΛΟΣ ΠΑΤΡΩΝ ΟΠΕΝ Α-Γ-U15/17/19</t>
  </si>
  <si>
    <t>ΠΑΝΕΥΡΩΠΑΙΚΟΙ ΑΓΩΝΕΣ ΟΜΑΔΙΚΟ U15/17</t>
  </si>
  <si>
    <t>ΑΘΗΝΑ ΟΠΕΝ Α-Γ</t>
  </si>
  <si>
    <t>ESF GREEK JUNIOR ACROPOLIS OPEN 2022</t>
  </si>
  <si>
    <t>ΟΑΑ</t>
  </si>
  <si>
    <t>ΔΙΑΣΥΛΛΟΓΙΚΟ ΠΡΩΤΑΘΛΗΜΑ Α-Γ</t>
  </si>
  <si>
    <t>ΤΒΑ</t>
  </si>
  <si>
    <t>ΠΑΝΕΥΡΩΠΑΙΚΟΙ ΑΤΟΜΙΚΟΙ Α-Γ</t>
  </si>
  <si>
    <t>ΠΑΝΕΥΡΩΠΑΙΚΟΙ ΣΥΛΛΟΓΩΝ Α-Γ</t>
  </si>
  <si>
    <t>ΒΑΛΚΑΝΙΚΟ ΠΡΩΤΑΘΛΗΜΑ 2022</t>
  </si>
  <si>
    <t>ΟΑ ΑΘΗΝΩΝ Α-Γ-U15/17/19</t>
  </si>
  <si>
    <t>ΜΑΣΤΕΡ ΚΟΡΥΦΑΙΟΙ 8 Α-Γ-U15/17/19</t>
  </si>
  <si>
    <t>ΚΥΛΙΟΜΕΝΟ</t>
  </si>
  <si>
    <t>Ε.Φ.Ο.Α. - SENIORS ΑΓΩΝΙΣΤΙΚΟ ΠΡΟΓΡΑΜΜΑ 2022</t>
  </si>
  <si>
    <t>MACEDONIA SENIORS ITF</t>
  </si>
  <si>
    <t>SKIATHOS SENIORS ITF</t>
  </si>
  <si>
    <t>ACROPOLIS CUP ITF</t>
  </si>
  <si>
    <t>OLYMPUS CUP ITF</t>
  </si>
  <si>
    <t>ARIDEA SENIORS ITF</t>
  </si>
  <si>
    <t>CORFU INTERNATIONAL ITF</t>
  </si>
  <si>
    <t>CHAMPIONS CUP ITF</t>
  </si>
  <si>
    <t>LES RAQUETTES SENIORS ITF</t>
  </si>
  <si>
    <t>ΙΟΑΝΝΙΝΑ OPEN SENIOR ITF</t>
  </si>
  <si>
    <t>ARGONAFTES CUP ITF</t>
  </si>
  <si>
    <t>LYTTOS BEACH RESORT OPEN SENIOR ITF</t>
  </si>
  <si>
    <t>SERRES CUP ITF</t>
  </si>
  <si>
    <t>Ε.Φ.Ο.Α. - ΞΥΛΟΡΑΚΕΤΕ ΑΓΩΝΙΣΤΙΚΟ ΠΡΟΓΡΑΜΜΑ 2022</t>
  </si>
  <si>
    <t>ΑΘΗΝΑ / ΚΥΛΙΟΜΕΝΟ</t>
  </si>
  <si>
    <t xml:space="preserve">ΑΘΗΝΑ  </t>
  </si>
  <si>
    <t>14: Β' Εν, Z΄ Εν, Θ΄ Εν
 12-16: Α΄ Εν, ΣΤ΄ Εν, Η΄ Εν</t>
  </si>
  <si>
    <t>12-16: Β' Εν, Z' Εν, Θ΄ Εν
   14: Α΄ Εν, ΣΤ΄ Εν, Η΄ Εν</t>
  </si>
  <si>
    <t>RHODES OPEN by</t>
  </si>
  <si>
    <t>Δ΄Εν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</si>
</sst>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34" x14ac:knownFonts="1">
    <font>
      <sz val="11"/>
      <color theme="1"/>
      <name val="Calibri"/>
      <family val="2"/>
      <charset val="161"/>
      <scheme val="minor"/>
    </font>
    <font>
      <sz val="8"/>
      <color theme="1"/>
      <name val="Tahoma"/>
      <family val="2"/>
      <charset val="161"/>
    </font>
    <font>
      <sz val="11"/>
      <color theme="1"/>
      <name val="Tahoma"/>
      <family val="2"/>
      <charset val="161"/>
    </font>
    <font>
      <b/>
      <sz val="9"/>
      <color theme="1"/>
      <name val="Tahoma"/>
      <family val="2"/>
      <charset val="161"/>
    </font>
    <font>
      <b/>
      <sz val="10"/>
      <name val="Tahoma"/>
      <family val="2"/>
      <charset val="161"/>
    </font>
    <font>
      <sz val="10"/>
      <color rgb="FF000000"/>
      <name val="Tahoma"/>
      <family val="2"/>
      <charset val="161"/>
    </font>
    <font>
      <sz val="10"/>
      <name val="Tahoma"/>
      <family val="2"/>
      <charset val="161"/>
    </font>
    <font>
      <b/>
      <sz val="10"/>
      <color rgb="FFFF0000"/>
      <name val="Tahoma"/>
      <family val="2"/>
      <charset val="161"/>
    </font>
    <font>
      <b/>
      <sz val="10"/>
      <color rgb="FF0070C0"/>
      <name val="Tahoma"/>
      <family val="2"/>
      <charset val="161"/>
    </font>
    <font>
      <b/>
      <sz val="10"/>
      <color rgb="FF00B050"/>
      <name val="Tahoma"/>
      <family val="2"/>
      <charset val="161"/>
    </font>
    <font>
      <b/>
      <sz val="10"/>
      <color rgb="FF000000"/>
      <name val="Tahoma"/>
      <family val="2"/>
      <charset val="161"/>
    </font>
    <font>
      <b/>
      <sz val="14"/>
      <name val="Tahoma"/>
      <family val="2"/>
      <charset val="161"/>
    </font>
    <font>
      <b/>
      <sz val="8"/>
      <name val="Tahoma"/>
      <family val="2"/>
      <charset val="161"/>
    </font>
    <font>
      <b/>
      <sz val="8"/>
      <color rgb="FF000000"/>
      <name val="Tahoma"/>
      <family val="2"/>
      <charset val="161"/>
    </font>
    <font>
      <sz val="8"/>
      <color rgb="FF000000"/>
      <name val="Tahoma"/>
      <family val="2"/>
      <charset val="161"/>
    </font>
    <font>
      <sz val="9"/>
      <color theme="1"/>
      <name val="Tahoma"/>
      <family val="2"/>
      <charset val="161"/>
    </font>
    <font>
      <b/>
      <sz val="10"/>
      <color rgb="FFC00000"/>
      <name val="Tahoma"/>
      <family val="2"/>
      <charset val="161"/>
    </font>
    <font>
      <b/>
      <sz val="11"/>
      <name val="Tahoma"/>
      <family val="2"/>
      <charset val="161"/>
    </font>
    <font>
      <b/>
      <sz val="7"/>
      <name val="Tahoma"/>
      <family val="2"/>
      <charset val="161"/>
    </font>
    <font>
      <b/>
      <sz val="9"/>
      <name val="Tahoma"/>
      <family val="2"/>
      <charset val="161"/>
    </font>
    <font>
      <sz val="8"/>
      <name val="Tahoma"/>
      <family val="2"/>
      <charset val="161"/>
    </font>
    <font>
      <b/>
      <sz val="10"/>
      <color rgb="FF002060"/>
      <name val="Tahoma"/>
      <family val="2"/>
      <charset val="161"/>
    </font>
    <font>
      <b/>
      <sz val="9"/>
      <color rgb="FF000000"/>
      <name val="Tahoma"/>
      <family val="2"/>
      <charset val="161"/>
    </font>
    <font>
      <b/>
      <sz val="8"/>
      <color theme="1"/>
      <name val="Tahoma"/>
      <family val="2"/>
      <charset val="161"/>
    </font>
    <font>
      <b/>
      <sz val="10"/>
      <color rgb="FF7030A0"/>
      <name val="Tahoma"/>
      <family val="2"/>
      <charset val="161"/>
    </font>
    <font>
      <sz val="8"/>
      <color rgb="FFFF0000"/>
      <name val="Tahoma"/>
      <family val="2"/>
      <charset val="161"/>
    </font>
    <font>
      <b/>
      <sz val="9"/>
      <color rgb="FF00B050"/>
      <name val="Tahoma"/>
      <family val="2"/>
      <charset val="161"/>
    </font>
    <font>
      <b/>
      <i/>
      <sz val="10"/>
      <name val="Tahoma"/>
      <family val="2"/>
      <charset val="161"/>
    </font>
    <font>
      <sz val="10"/>
      <color theme="1"/>
      <name val="Tahoma"/>
      <family val="2"/>
      <charset val="161"/>
    </font>
    <font>
      <sz val="11"/>
      <color theme="1"/>
      <name val="Calibri"/>
      <family val="2"/>
      <scheme val="minor"/>
    </font>
    <font>
      <sz val="10"/>
      <name val="Arial"/>
      <family val="2"/>
      <charset val="161"/>
    </font>
    <font>
      <sz val="6"/>
      <color theme="1"/>
      <name val="Tahoma"/>
      <family val="2"/>
      <charset val="161"/>
    </font>
    <font>
      <sz val="10"/>
      <name val="Tahoma"/>
      <family val="2"/>
    </font>
    <font>
      <b/>
      <i/>
      <sz val="10"/>
      <color rgb="FF00B05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9" fillId="0" borderId="0"/>
    <xf numFmtId="0" fontId="30" fillId="0" borderId="0"/>
  </cellStyleXfs>
  <cellXfs count="125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6" fillId="0" borderId="1" xfId="0" applyFont="1" applyFill="1" applyBorder="1" applyAlignment="1">
      <alignment horizontal="centerContinuous" vertical="center"/>
    </xf>
    <xf numFmtId="0" fontId="11" fillId="2" borderId="3" xfId="0" applyNumberFormat="1" applyFont="1" applyFill="1" applyBorder="1" applyAlignment="1">
      <alignment horizontal="centerContinuous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Continuous" vertical="center"/>
    </xf>
    <xf numFmtId="0" fontId="11" fillId="6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7" borderId="1" xfId="0" applyFont="1" applyFill="1" applyBorder="1" applyAlignment="1">
      <alignment horizontal="center" vertical="center"/>
    </xf>
    <xf numFmtId="164" fontId="12" fillId="2" borderId="3" xfId="0" applyNumberFormat="1" applyFont="1" applyFill="1" applyBorder="1" applyAlignment="1">
      <alignment horizontal="centerContinuous" vertical="center"/>
    </xf>
    <xf numFmtId="164" fontId="20" fillId="0" borderId="1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164" fontId="12" fillId="4" borderId="1" xfId="0" applyNumberFormat="1" applyFont="1" applyFill="1" applyBorder="1" applyAlignment="1">
      <alignment horizontal="center" vertical="center" shrinkToFit="1"/>
    </xf>
    <xf numFmtId="0" fontId="18" fillId="4" borderId="1" xfId="0" applyNumberFormat="1" applyFont="1" applyFill="1" applyBorder="1" applyAlignment="1">
      <alignment horizontal="center" vertical="center" shrinkToFit="1"/>
    </xf>
    <xf numFmtId="0" fontId="12" fillId="2" borderId="3" xfId="0" applyNumberFormat="1" applyFont="1" applyFill="1" applyBorder="1" applyAlignment="1">
      <alignment horizontal="centerContinuous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23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" xfId="0" applyFont="1" applyFill="1" applyBorder="1" applyAlignment="1">
      <alignment vertical="center"/>
    </xf>
    <xf numFmtId="0" fontId="22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6" fillId="9" borderId="1" xfId="0" applyFont="1" applyFill="1" applyBorder="1" applyAlignment="1">
      <alignment horizontal="center" vertical="center" shrinkToFit="1"/>
    </xf>
    <xf numFmtId="0" fontId="21" fillId="8" borderId="1" xfId="0" applyFont="1" applyFill="1" applyBorder="1" applyAlignment="1">
      <alignment horizontal="center" vertical="center" shrinkToFit="1"/>
    </xf>
    <xf numFmtId="0" fontId="19" fillId="11" borderId="1" xfId="0" applyFont="1" applyFill="1" applyBorder="1" applyAlignment="1">
      <alignment horizontal="center" vertical="center" shrinkToFit="1"/>
    </xf>
    <xf numFmtId="0" fontId="4" fillId="11" borderId="1" xfId="0" applyFont="1" applyFill="1" applyBorder="1" applyAlignment="1">
      <alignment horizontal="center" vertical="center" shrinkToFit="1"/>
    </xf>
    <xf numFmtId="0" fontId="24" fillId="12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1" fillId="2" borderId="3" xfId="0" applyFont="1" applyFill="1" applyBorder="1" applyAlignment="1">
      <alignment horizontal="centerContinuous" vertical="center" shrinkToFit="1"/>
    </xf>
    <xf numFmtId="0" fontId="4" fillId="0" borderId="1" xfId="0" applyFont="1" applyFill="1" applyBorder="1" applyAlignment="1">
      <alignment vertical="center" wrapText="1" shrinkToFit="1"/>
    </xf>
    <xf numFmtId="0" fontId="13" fillId="6" borderId="1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Continuous" vertical="center" shrinkToFit="1"/>
    </xf>
    <xf numFmtId="0" fontId="17" fillId="4" borderId="1" xfId="0" applyFont="1" applyFill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vertical="center"/>
    </xf>
    <xf numFmtId="0" fontId="26" fillId="0" borderId="1" xfId="0" applyFont="1" applyFill="1" applyBorder="1" applyAlignment="1">
      <alignment horizontal="center" vertical="center" wrapText="1" shrinkToFit="1"/>
    </xf>
    <xf numFmtId="0" fontId="23" fillId="13" borderId="5" xfId="0" applyFont="1" applyFill="1" applyBorder="1" applyAlignment="1">
      <alignment horizontal="center" vertical="center"/>
    </xf>
    <xf numFmtId="0" fontId="23" fillId="9" borderId="5" xfId="0" applyFont="1" applyFill="1" applyBorder="1" applyAlignment="1">
      <alignment horizontal="center" vertical="center"/>
    </xf>
    <xf numFmtId="0" fontId="23" fillId="13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164" fontId="22" fillId="0" borderId="3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left"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0" fontId="20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center" vertical="center"/>
    </xf>
    <xf numFmtId="164" fontId="12" fillId="4" borderId="7" xfId="0" applyNumberFormat="1" applyFont="1" applyFill="1" applyBorder="1" applyAlignment="1">
      <alignment horizontal="center" vertical="center" shrinkToFit="1"/>
    </xf>
    <xf numFmtId="0" fontId="17" fillId="4" borderId="7" xfId="0" applyFont="1" applyFill="1" applyBorder="1" applyAlignment="1">
      <alignment horizontal="center" vertical="center" shrinkToFit="1"/>
    </xf>
    <xf numFmtId="0" fontId="17" fillId="4" borderId="8" xfId="0" applyFont="1" applyFill="1" applyBorder="1" applyAlignment="1">
      <alignment horizontal="center" vertical="center" shrinkToFit="1"/>
    </xf>
    <xf numFmtId="0" fontId="18" fillId="14" borderId="7" xfId="0" applyNumberFormat="1" applyFont="1" applyFill="1" applyBorder="1" applyAlignment="1">
      <alignment horizontal="center" vertical="center" shrinkToFit="1"/>
    </xf>
    <xf numFmtId="0" fontId="17" fillId="14" borderId="7" xfId="0" applyFont="1" applyFill="1" applyBorder="1" applyAlignment="1">
      <alignment horizontal="center" vertical="center" shrinkToFit="1"/>
    </xf>
    <xf numFmtId="0" fontId="12" fillId="14" borderId="7" xfId="0" applyFont="1" applyFill="1" applyBorder="1" applyAlignment="1">
      <alignment horizontal="centerContinuous" vertical="center" shrinkToFit="1"/>
    </xf>
    <xf numFmtId="0" fontId="13" fillId="4" borderId="7" xfId="0" applyFon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164" fontId="20" fillId="7" borderId="1" xfId="0" applyNumberFormat="1" applyFont="1" applyFill="1" applyBorder="1" applyAlignment="1">
      <alignment horizontal="center" vertical="center"/>
    </xf>
    <xf numFmtId="0" fontId="20" fillId="7" borderId="1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 shrinkToFit="1"/>
    </xf>
    <xf numFmtId="0" fontId="25" fillId="0" borderId="0" xfId="0" applyFont="1" applyFill="1" applyAlignment="1">
      <alignment vertical="center"/>
    </xf>
    <xf numFmtId="0" fontId="27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164" fontId="20" fillId="7" borderId="0" xfId="0" applyNumberFormat="1" applyFont="1" applyFill="1" applyBorder="1" applyAlignment="1">
      <alignment horizontal="center" vertical="center"/>
    </xf>
    <xf numFmtId="0" fontId="20" fillId="7" borderId="0" xfId="0" applyNumberFormat="1" applyFont="1" applyFill="1" applyBorder="1" applyAlignment="1">
      <alignment horizontal="center" vertical="center"/>
    </xf>
    <xf numFmtId="0" fontId="6" fillId="7" borderId="0" xfId="0" applyNumberFormat="1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/>
    </xf>
    <xf numFmtId="164" fontId="20" fillId="0" borderId="6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 shrinkToFit="1"/>
    </xf>
    <xf numFmtId="0" fontId="16" fillId="9" borderId="6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/>
    </xf>
    <xf numFmtId="164" fontId="20" fillId="9" borderId="1" xfId="0" applyNumberFormat="1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shrinkToFit="1"/>
    </xf>
    <xf numFmtId="0" fontId="19" fillId="5" borderId="1" xfId="0" applyFont="1" applyFill="1" applyBorder="1" applyAlignment="1">
      <alignment horizontal="center" vertical="center" wrapText="1" shrinkToFit="1"/>
    </xf>
  </cellXfs>
  <cellStyles count="3">
    <cellStyle name="Normal_0255α-2" xfId="2" xr:uid="{00000000-0005-0000-0000-000000000000}"/>
    <cellStyle name="Κανονικό" xfId="0" builtinId="0"/>
    <cellStyle name="Κανονικό 2" xfId="1" xr:uid="{00000000-0005-0000-0000-000002000000}"/>
  </cellStyles>
  <dxfs count="1">
    <dxf>
      <fill>
        <patternFill>
          <bgColor theme="2" tint="-0.24994659260841701"/>
        </patternFill>
      </fill>
    </dxf>
  </dxfs>
  <tableStyles count="0" defaultTableStyle="TableStyleMedium2" defaultPivotStyle="PivotStyleLight16"/>
  <colors>
    <mruColors>
      <color rgb="FFFBC98D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1"/>
  <sheetViews>
    <sheetView tabSelected="1" workbookViewId="0">
      <pane ySplit="2" topLeftCell="A21" activePane="bottomLeft" state="frozen"/>
      <selection pane="bottomLeft" activeCell="H39" sqref="H39"/>
    </sheetView>
  </sheetViews>
  <sheetFormatPr defaultColWidth="9.140625" defaultRowHeight="14.25" x14ac:dyDescent="0.25"/>
  <cols>
    <col min="1" max="1" width="8.85546875" style="2" bestFit="1" customWidth="1"/>
    <col min="2" max="3" width="7.28515625" style="28" customWidth="1"/>
    <col min="4" max="4" width="6.85546875" style="41" customWidth="1"/>
    <col min="5" max="5" width="5.140625" style="21" customWidth="1"/>
    <col min="6" max="6" width="17.42578125" style="1" bestFit="1" customWidth="1"/>
    <col min="7" max="7" width="38.5703125" style="14" bestFit="1" customWidth="1"/>
    <col min="8" max="8" width="27.42578125" style="14" bestFit="1" customWidth="1"/>
    <col min="9" max="9" width="6.28515625" style="3" bestFit="1" customWidth="1"/>
    <col min="10" max="10" width="9.42578125" style="50" bestFit="1" customWidth="1"/>
    <col min="11" max="11" width="6" style="46" customWidth="1"/>
    <col min="12" max="12" width="7.28515625" style="49" bestFit="1" customWidth="1"/>
    <col min="13" max="16384" width="9.140625" style="49"/>
  </cols>
  <sheetData>
    <row r="1" spans="1:12" ht="19.5" customHeight="1" x14ac:dyDescent="0.25">
      <c r="A1" s="16" t="s">
        <v>249</v>
      </c>
      <c r="B1" s="26"/>
      <c r="C1" s="26"/>
      <c r="D1" s="39"/>
      <c r="E1" s="19"/>
      <c r="F1" s="17"/>
      <c r="G1" s="17"/>
      <c r="H1" s="58"/>
      <c r="I1" s="23"/>
      <c r="K1" s="70" t="s">
        <v>161</v>
      </c>
      <c r="L1" s="71" t="s">
        <v>209</v>
      </c>
    </row>
    <row r="2" spans="1:12" ht="15" thickBot="1" x14ac:dyDescent="0.3">
      <c r="A2" s="88" t="s">
        <v>37</v>
      </c>
      <c r="B2" s="83" t="s">
        <v>50</v>
      </c>
      <c r="C2" s="83" t="s">
        <v>88</v>
      </c>
      <c r="D2" s="86" t="s">
        <v>89</v>
      </c>
      <c r="E2" s="86" t="s">
        <v>180</v>
      </c>
      <c r="F2" s="87" t="s">
        <v>34</v>
      </c>
      <c r="G2" s="84" t="s">
        <v>35</v>
      </c>
      <c r="H2" s="85" t="s">
        <v>36</v>
      </c>
      <c r="I2" s="89" t="s">
        <v>47</v>
      </c>
      <c r="K2" s="72" t="s">
        <v>162</v>
      </c>
      <c r="L2" s="73" t="str">
        <f ca="1">TEXT(TODAY(),"DDD")</f>
        <v>DDD</v>
      </c>
    </row>
    <row r="3" spans="1:12" x14ac:dyDescent="0.25">
      <c r="A3" s="11" t="str">
        <f>IF($B3&gt;0,IF($B3&gt;0,WEEKNUM($B3,2)-1,"")&amp;"η","")</f>
        <v>7η</v>
      </c>
      <c r="B3" s="109">
        <v>44610</v>
      </c>
      <c r="C3" s="109">
        <v>44614</v>
      </c>
      <c r="D3" s="78">
        <f>IF($B3&gt;0,$C3-$B3+1,"")</f>
        <v>5</v>
      </c>
      <c r="E3" s="79" t="str">
        <f t="shared" ref="E3" ca="1" si="0">IF($B3&gt;0,IF($L$2="DDD",TEXT(WEEKDAY(B3),"ηηη"),TEXT(WEEKDAY(B3),"ddd")),"")</f>
        <v>Παρ</v>
      </c>
      <c r="F3" s="80" t="str">
        <f ca="1">IF($B3&gt;0, IF($L$2="DDD", TEXT($B3,"ΗΗ-ΜΜΜ") &amp;" έως "&amp; TEXT($C3,"ΗΗ-ΜΜΜ"), TEXT($B3,"DD-MMM") &amp;" έως "&amp; TEXT($C3,"DD-MMM")),"")</f>
        <v>18-Φεβ έως 22-Φεβ</v>
      </c>
      <c r="G3" s="111" t="s">
        <v>74</v>
      </c>
      <c r="H3" s="81" t="s">
        <v>182</v>
      </c>
      <c r="I3" s="82" t="s">
        <v>163</v>
      </c>
      <c r="J3" s="97"/>
      <c r="K3" s="46" t="str">
        <f>IF(B4&gt;0,IF(B4&lt;B3,1,""),"")</f>
        <v/>
      </c>
    </row>
    <row r="4" spans="1:12" x14ac:dyDescent="0.25">
      <c r="A4" s="11" t="str">
        <f t="shared" ref="A4:A68" si="1">IF($B4&gt;0,IF($B4&gt;0,WEEKNUM($B4,2)-1,"")&amp;"η","")</f>
        <v>9η</v>
      </c>
      <c r="B4" s="27">
        <v>44624</v>
      </c>
      <c r="C4" s="27">
        <v>44628</v>
      </c>
      <c r="D4" s="78">
        <f t="shared" ref="D4:D68" si="2">IF($B4&gt;0,$C4-$B4+1,"")</f>
        <v>5</v>
      </c>
      <c r="E4" s="79" t="str">
        <f t="shared" ref="E4:E68" ca="1" si="3">IF($B4&gt;0,IF($L$2="DDD",TEXT(WEEKDAY(B4),"ηηη"),TEXT(WEEKDAY(B4),"ddd")),"")</f>
        <v>Παρ</v>
      </c>
      <c r="F4" s="80" t="str">
        <f t="shared" ref="F4:F68" ca="1" si="4">IF($B4&gt;0, IF($L$2="DDD", TEXT($B4,"ΗΗ-ΜΜΜ") &amp;" έως "&amp; TEXT($C4,"ΗΗ-ΜΜΜ"), TEXT($B4,"DD-MMM") &amp;" έως "&amp; TEXT($C4,"DD-MMM")),"")</f>
        <v>04-Μαρ έως 08-Μαρ</v>
      </c>
      <c r="G4" s="33" t="s">
        <v>75</v>
      </c>
      <c r="H4" s="13" t="s">
        <v>176</v>
      </c>
      <c r="I4" s="56" t="s">
        <v>165</v>
      </c>
      <c r="J4" s="97"/>
      <c r="K4" s="46" t="str">
        <f>IF(B5&gt;0,IF(B5&lt;B4,1,""),"")</f>
        <v/>
      </c>
    </row>
    <row r="5" spans="1:12" x14ac:dyDescent="0.25">
      <c r="A5" s="11" t="str">
        <f t="shared" si="1"/>
        <v>9η</v>
      </c>
      <c r="B5" s="27">
        <v>44624</v>
      </c>
      <c r="C5" s="27">
        <v>44625</v>
      </c>
      <c r="D5" s="78">
        <f t="shared" si="2"/>
        <v>2</v>
      </c>
      <c r="E5" s="79" t="str">
        <f t="shared" ref="E5" ca="1" si="5">IF($B5&gt;0,IF($L$2="DDD",TEXT(WEEKDAY(B5),"ηηη"),TEXT(WEEKDAY(B5),"ddd")),"")</f>
        <v>Παρ</v>
      </c>
      <c r="F5" s="80" t="str">
        <f t="shared" ca="1" si="4"/>
        <v>04-Μαρ έως 05-Μαρ</v>
      </c>
      <c r="G5" s="52" t="s">
        <v>195</v>
      </c>
      <c r="H5" s="13" t="s">
        <v>301</v>
      </c>
      <c r="I5" s="56" t="s">
        <v>169</v>
      </c>
      <c r="J5" s="66"/>
      <c r="K5" s="46" t="str">
        <f t="shared" ref="K5" si="6">IF(B6&gt;0,IF(B6&lt;B5,1,""),"")</f>
        <v/>
      </c>
    </row>
    <row r="6" spans="1:12" x14ac:dyDescent="0.25">
      <c r="A6" s="11" t="str">
        <f t="shared" si="1"/>
        <v>10η</v>
      </c>
      <c r="B6" s="27">
        <v>44631</v>
      </c>
      <c r="C6" s="27">
        <v>44635</v>
      </c>
      <c r="D6" s="78">
        <f t="shared" si="2"/>
        <v>5</v>
      </c>
      <c r="E6" s="79" t="str">
        <f t="shared" ca="1" si="3"/>
        <v>Παρ</v>
      </c>
      <c r="F6" s="80" t="str">
        <f t="shared" ca="1" si="4"/>
        <v>11-Μαρ έως 15-Μαρ</v>
      </c>
      <c r="G6" s="51" t="s">
        <v>77</v>
      </c>
      <c r="H6" s="67" t="s">
        <v>197</v>
      </c>
      <c r="I6" s="56" t="s">
        <v>163</v>
      </c>
      <c r="J6" s="97"/>
      <c r="K6" s="46" t="str">
        <f t="shared" ref="K6:K52" si="7">IF(B7&gt;0,IF(B7&lt;B6,1,""),"")</f>
        <v/>
      </c>
      <c r="L6" s="46"/>
    </row>
    <row r="7" spans="1:12" x14ac:dyDescent="0.25">
      <c r="A7" s="11" t="str">
        <f t="shared" si="1"/>
        <v>12η</v>
      </c>
      <c r="B7" s="27">
        <v>44641</v>
      </c>
      <c r="C7" s="27">
        <v>44647</v>
      </c>
      <c r="D7" s="78">
        <f t="shared" si="2"/>
        <v>7</v>
      </c>
      <c r="E7" s="79" t="str">
        <f t="shared" ca="1" si="3"/>
        <v>Δευ</v>
      </c>
      <c r="F7" s="80" t="str">
        <f t="shared" ca="1" si="4"/>
        <v>21-Μαρ έως 27-Μαρ</v>
      </c>
      <c r="G7" s="112" t="s">
        <v>7</v>
      </c>
      <c r="H7" s="13" t="s">
        <v>8</v>
      </c>
      <c r="I7" s="56" t="s">
        <v>0</v>
      </c>
      <c r="J7" s="66"/>
      <c r="K7" s="46" t="str">
        <f t="shared" si="7"/>
        <v/>
      </c>
    </row>
    <row r="8" spans="1:12" x14ac:dyDescent="0.25">
      <c r="A8" s="11" t="str">
        <f t="shared" si="1"/>
        <v>12η</v>
      </c>
      <c r="B8" s="27">
        <v>44645</v>
      </c>
      <c r="C8" s="27">
        <v>44647</v>
      </c>
      <c r="D8" s="78">
        <f t="shared" si="2"/>
        <v>3</v>
      </c>
      <c r="E8" s="79" t="str">
        <f t="shared" ref="E8" ca="1" si="8">IF($B8&gt;0,IF($L$2="DDD",TEXT(WEEKDAY(B8),"ηηη"),TEXT(WEEKDAY(B8),"ddd")),"")</f>
        <v>Παρ</v>
      </c>
      <c r="F8" s="80" t="str">
        <f t="shared" ca="1" si="4"/>
        <v>25-Μαρ έως 27-Μαρ</v>
      </c>
      <c r="G8" s="24" t="s">
        <v>253</v>
      </c>
      <c r="H8" s="110" t="s">
        <v>174</v>
      </c>
      <c r="I8" s="56" t="s">
        <v>214</v>
      </c>
      <c r="J8" s="97"/>
      <c r="L8" s="46"/>
    </row>
    <row r="9" spans="1:12" x14ac:dyDescent="0.25">
      <c r="A9" s="11" t="str">
        <f t="shared" si="1"/>
        <v>14η</v>
      </c>
      <c r="B9" s="27">
        <v>44655</v>
      </c>
      <c r="C9" s="27">
        <v>44660</v>
      </c>
      <c r="D9" s="78">
        <f t="shared" si="2"/>
        <v>6</v>
      </c>
      <c r="E9" s="79" t="str">
        <f t="shared" ca="1" si="3"/>
        <v>Δευ</v>
      </c>
      <c r="F9" s="80" t="str">
        <f t="shared" ca="1" si="4"/>
        <v>04-Απρ έως 09-Απρ</v>
      </c>
      <c r="G9" s="29" t="s">
        <v>5</v>
      </c>
      <c r="H9" s="13" t="s">
        <v>176</v>
      </c>
      <c r="I9" s="56" t="s">
        <v>6</v>
      </c>
      <c r="J9" s="106"/>
      <c r="K9" s="46" t="str">
        <f>IF(B10&gt;0,IF(B10&lt;B9,1,""),"")</f>
        <v/>
      </c>
    </row>
    <row r="10" spans="1:12" x14ac:dyDescent="0.25">
      <c r="A10" s="11" t="str">
        <f>IF($B10&gt;0,IF($B10&gt;0,WEEKNUM($B10,2)-1,"")&amp;"η","")</f>
        <v>14η</v>
      </c>
      <c r="B10" s="27">
        <v>44660</v>
      </c>
      <c r="C10" s="27">
        <v>44670</v>
      </c>
      <c r="D10" s="78">
        <f>IF($B10&gt;0,$C10-$B10+1,"")</f>
        <v>11</v>
      </c>
      <c r="E10" s="79" t="str">
        <f ca="1">IF($B10&gt;0,IF($L$2="DDD",TEXT(WEEKDAY(B10),"ηηη"),TEXT(WEEKDAY(B10),"ddd")),"")</f>
        <v>Σαβ</v>
      </c>
      <c r="F10" s="80" t="str">
        <f ca="1">IF($B10&gt;0, IF($L$2="DDD", TEXT($B10,"ΗΗ-ΜΜΜ") &amp;" έως "&amp; TEXT($C10,"ΗΗ-ΜΜΜ"), TEXT($B10,"DD-MMM") &amp;" έως "&amp; TEXT($C10,"DD-MMM")),"")</f>
        <v>09-Απρ έως 19-Απρ</v>
      </c>
      <c r="G10" s="29" t="s">
        <v>58</v>
      </c>
      <c r="H10" s="13" t="s">
        <v>246</v>
      </c>
      <c r="I10" s="56" t="s">
        <v>12</v>
      </c>
      <c r="J10" s="106"/>
      <c r="K10" s="46" t="str">
        <f t="shared" si="7"/>
        <v/>
      </c>
    </row>
    <row r="11" spans="1:12" s="50" customFormat="1" x14ac:dyDescent="0.25">
      <c r="A11" s="11" t="str">
        <f>IF($B11&gt;0,IF($B11&gt;0,WEEKNUM($B11,2)-1,"")&amp;"η","")</f>
        <v>15η</v>
      </c>
      <c r="B11" s="27">
        <v>44665</v>
      </c>
      <c r="C11" s="27">
        <v>44672</v>
      </c>
      <c r="D11" s="78">
        <f>IF($B11&gt;0,$C11-$B11+1,"")</f>
        <v>8</v>
      </c>
      <c r="E11" s="79" t="str">
        <f ca="1">IF($B11&gt;0,IF($L$2="DDD",TEXT(WEEKDAY(B11),"ηηη"),TEXT(WEEKDAY(B11),"ddd")),"")</f>
        <v>Πεμ</v>
      </c>
      <c r="F11" s="80" t="str">
        <f ca="1">IF($B11&gt;0, IF($L$2="DDD", TEXT($B11,"ΗΗ-ΜΜΜ") &amp;" έως "&amp; TEXT($C11,"ΗΗ-ΜΜΜ"), TEXT($B11,"DD-MMM") &amp;" έως "&amp; TEXT($C11,"DD-MMM")),"")</f>
        <v>14-Απρ έως 21-Απρ</v>
      </c>
      <c r="G11" s="29" t="s">
        <v>59</v>
      </c>
      <c r="H11" s="13" t="s">
        <v>246</v>
      </c>
      <c r="I11" s="56" t="s">
        <v>12</v>
      </c>
      <c r="J11" s="106"/>
      <c r="K11" s="46" t="str">
        <f t="shared" si="7"/>
        <v/>
      </c>
      <c r="L11" s="49"/>
    </row>
    <row r="12" spans="1:12" x14ac:dyDescent="0.25">
      <c r="A12" s="11" t="str">
        <f>IF($B12&gt;0,IF($B12&gt;0,WEEKNUM($B12,2)-1,"")&amp;"η","")</f>
        <v>17η</v>
      </c>
      <c r="B12" s="27">
        <v>44677</v>
      </c>
      <c r="C12" s="27">
        <v>44686</v>
      </c>
      <c r="D12" s="78">
        <f>IF($B12&gt;0,$C12-$B12+1,"")</f>
        <v>10</v>
      </c>
      <c r="E12" s="79" t="str">
        <f ca="1">IF($B12&gt;0,IF($L$2="DDD",TEXT(WEEKDAY(B12),"ηηη"),TEXT(WEEKDAY(B12),"ddd")),"")</f>
        <v>Τρι</v>
      </c>
      <c r="F12" s="80" t="str">
        <f ca="1">IF($B12&gt;0, IF($L$2="DDD", TEXT($B12,"ΗΗ-ΜΜΜ") &amp;" έως "&amp; TEXT($C12,"ΗΗ-ΜΜΜ"), TEXT($B12,"DD-MMM") &amp;" έως "&amp; TEXT($C12,"DD-MMM")),"")</f>
        <v>26-Απρ έως 05-Μαϊ</v>
      </c>
      <c r="G12" s="29" t="s">
        <v>60</v>
      </c>
      <c r="H12" s="13" t="s">
        <v>246</v>
      </c>
      <c r="I12" s="56" t="s">
        <v>12</v>
      </c>
      <c r="J12" s="106"/>
      <c r="K12" s="46" t="str">
        <f>IF(B14&gt;0,IF(B14&lt;B12,1,""),"")</f>
        <v/>
      </c>
    </row>
    <row r="13" spans="1:12" s="50" customFormat="1" x14ac:dyDescent="0.25">
      <c r="A13" s="11" t="str">
        <f>IF($B13&gt;0,IF($B13&gt;0,WEEKNUM($B13,2)-1,"")&amp;"η","")</f>
        <v>17η</v>
      </c>
      <c r="B13" s="27">
        <v>44678</v>
      </c>
      <c r="C13" s="27">
        <v>44682</v>
      </c>
      <c r="D13" s="78">
        <f>IF($B13&gt;0,$C13-$B13+1,"")</f>
        <v>5</v>
      </c>
      <c r="E13" s="79" t="str">
        <f ca="1">IF($B13&gt;0,IF($L$2="DDD",TEXT(WEEKDAY(B13),"ηηη"),TEXT(WEEKDAY(B13),"ddd")),"")</f>
        <v>Τετ</v>
      </c>
      <c r="F13" s="80" t="str">
        <f ca="1">IF($B13&gt;0, IF($L$2="DDD", TEXT($B13,"ΗΗ-ΜΜΜ") &amp;" έως "&amp; TEXT($C13,"ΗΗ-ΜΜΜ"), TEXT($B13,"DD-MMM") &amp;" έως "&amp; TEXT($C13,"DD-MMM")),"")</f>
        <v>27-Απρ έως 01-Μαϊ</v>
      </c>
      <c r="G13" s="29" t="s">
        <v>73</v>
      </c>
      <c r="H13" s="13" t="s">
        <v>246</v>
      </c>
      <c r="I13" s="56" t="s">
        <v>12</v>
      </c>
      <c r="J13" s="66"/>
      <c r="K13" s="46" t="str">
        <f>IF(B15&gt;0,IF(B15&lt;B13,1,""),"")</f>
        <v/>
      </c>
      <c r="L13" s="49"/>
    </row>
    <row r="14" spans="1:12" s="50" customFormat="1" x14ac:dyDescent="0.25">
      <c r="A14" s="11" t="str">
        <f>IF($B14&gt;0,IF($B14&gt;0,WEEKNUM($B14,2)-1,"")&amp;"η","")</f>
        <v>17η</v>
      </c>
      <c r="B14" s="27">
        <v>44681</v>
      </c>
      <c r="C14" s="27">
        <v>44687</v>
      </c>
      <c r="D14" s="78">
        <f>IF($B14&gt;0,$C14-$B14+1,"")</f>
        <v>7</v>
      </c>
      <c r="E14" s="79" t="str">
        <f ca="1">IF($B14&gt;0,IF($L$2="DDD",TEXT(WEEKDAY(B14),"ηηη"),TEXT(WEEKDAY(B14),"ddd")),"")</f>
        <v>Σαβ</v>
      </c>
      <c r="F14" s="80" t="str">
        <f ca="1">IF($B14&gt;0, IF($L$2="DDD", TEXT($B14,"ΗΗ-ΜΜΜ") &amp;" έως "&amp; TEXT($C14,"ΗΗ-ΜΜΜ"), TEXT($B14,"DD-MMM") &amp;" έως "&amp; TEXT($C14,"DD-MMM")),"")</f>
        <v>30-Απρ έως 06-Μαϊ</v>
      </c>
      <c r="G14" s="29" t="s">
        <v>61</v>
      </c>
      <c r="H14" s="13" t="s">
        <v>246</v>
      </c>
      <c r="I14" s="56" t="s">
        <v>12</v>
      </c>
      <c r="J14" s="106"/>
      <c r="K14" s="46" t="str">
        <f>IF(B15&gt;0,IF(B15&lt;B14,1,""),"")</f>
        <v/>
      </c>
      <c r="L14" s="49"/>
    </row>
    <row r="15" spans="1:12" s="50" customFormat="1" x14ac:dyDescent="0.25">
      <c r="A15" s="11" t="str">
        <f t="shared" si="1"/>
        <v>19η</v>
      </c>
      <c r="B15" s="27">
        <v>44690</v>
      </c>
      <c r="C15" s="27">
        <v>44696</v>
      </c>
      <c r="D15" s="78">
        <f t="shared" si="2"/>
        <v>7</v>
      </c>
      <c r="E15" s="79" t="str">
        <f t="shared" ca="1" si="3"/>
        <v>Δευ</v>
      </c>
      <c r="F15" s="80" t="str">
        <f t="shared" ca="1" si="4"/>
        <v>09-Μαϊ έως 15-Μαϊ</v>
      </c>
      <c r="G15" s="34" t="s">
        <v>201</v>
      </c>
      <c r="H15" s="13" t="s">
        <v>4</v>
      </c>
      <c r="I15" s="56" t="s">
        <v>169</v>
      </c>
      <c r="J15" s="97"/>
      <c r="K15" s="46" t="str">
        <f t="shared" si="7"/>
        <v/>
      </c>
      <c r="L15" s="49"/>
    </row>
    <row r="16" spans="1:12" x14ac:dyDescent="0.25">
      <c r="A16" s="11" t="str">
        <f t="shared" si="1"/>
        <v>20η</v>
      </c>
      <c r="B16" s="27">
        <v>44697</v>
      </c>
      <c r="C16" s="27">
        <v>44703</v>
      </c>
      <c r="D16" s="78">
        <f t="shared" si="2"/>
        <v>7</v>
      </c>
      <c r="E16" s="79" t="str">
        <f t="shared" ca="1" si="3"/>
        <v>Δευ</v>
      </c>
      <c r="F16" s="80" t="str">
        <f t="shared" ca="1" si="4"/>
        <v>16-Μαϊ έως 22-Μαϊ</v>
      </c>
      <c r="G16" s="24" t="s">
        <v>201</v>
      </c>
      <c r="H16" s="13" t="s">
        <v>4</v>
      </c>
      <c r="I16" s="107" t="s">
        <v>169</v>
      </c>
      <c r="J16" s="66"/>
      <c r="K16" s="46" t="str">
        <f t="shared" si="7"/>
        <v/>
      </c>
    </row>
    <row r="17" spans="1:14" s="50" customFormat="1" x14ac:dyDescent="0.25">
      <c r="A17" s="11" t="str">
        <f t="shared" si="1"/>
        <v>20η</v>
      </c>
      <c r="B17" s="27">
        <v>44701</v>
      </c>
      <c r="C17" s="27">
        <v>44703</v>
      </c>
      <c r="D17" s="78">
        <f t="shared" si="2"/>
        <v>3</v>
      </c>
      <c r="E17" s="79" t="str">
        <f t="shared" ca="1" si="3"/>
        <v>Παρ</v>
      </c>
      <c r="F17" s="80" t="str">
        <f t="shared" ca="1" si="4"/>
        <v>20-Μαϊ έως 22-Μαϊ</v>
      </c>
      <c r="G17" s="29" t="s">
        <v>198</v>
      </c>
      <c r="H17" s="13" t="s">
        <v>199</v>
      </c>
      <c r="I17" s="56">
        <v>10</v>
      </c>
      <c r="J17" s="97"/>
      <c r="K17" s="46" t="str">
        <f t="shared" si="7"/>
        <v/>
      </c>
      <c r="L17" s="49"/>
    </row>
    <row r="18" spans="1:14" x14ac:dyDescent="0.25">
      <c r="A18" s="11" t="str">
        <f t="shared" si="1"/>
        <v>21η</v>
      </c>
      <c r="B18" s="27">
        <v>44704</v>
      </c>
      <c r="C18" s="27">
        <v>44710</v>
      </c>
      <c r="D18" s="78">
        <f t="shared" si="2"/>
        <v>7</v>
      </c>
      <c r="E18" s="79" t="str">
        <f t="shared" ca="1" si="3"/>
        <v>Δευ</v>
      </c>
      <c r="F18" s="80" t="str">
        <f t="shared" ca="1" si="4"/>
        <v>23-Μαϊ έως 29-Μαϊ</v>
      </c>
      <c r="G18" s="34" t="s">
        <v>201</v>
      </c>
      <c r="H18" s="13" t="s">
        <v>4</v>
      </c>
      <c r="I18" s="56" t="s">
        <v>169</v>
      </c>
      <c r="J18" s="66"/>
      <c r="K18" s="46" t="str">
        <f t="shared" si="7"/>
        <v/>
      </c>
    </row>
    <row r="19" spans="1:14" s="50" customFormat="1" x14ac:dyDescent="0.25">
      <c r="A19" s="11" t="str">
        <f t="shared" si="1"/>
        <v>21η</v>
      </c>
      <c r="B19" s="27">
        <v>44708</v>
      </c>
      <c r="C19" s="27">
        <v>44712</v>
      </c>
      <c r="D19" s="78">
        <f t="shared" si="2"/>
        <v>5</v>
      </c>
      <c r="E19" s="79" t="str">
        <f t="shared" ca="1" si="3"/>
        <v>Παρ</v>
      </c>
      <c r="F19" s="80" t="str">
        <f t="shared" ca="1" si="4"/>
        <v>27-Μαϊ έως 31-Μαϊ</v>
      </c>
      <c r="G19" s="33" t="s">
        <v>78</v>
      </c>
      <c r="H19" s="13" t="s">
        <v>174</v>
      </c>
      <c r="I19" s="56" t="s">
        <v>165</v>
      </c>
      <c r="J19" s="97"/>
      <c r="K19" s="46" t="str">
        <f t="shared" si="7"/>
        <v/>
      </c>
      <c r="L19" s="49"/>
    </row>
    <row r="20" spans="1:14" x14ac:dyDescent="0.25">
      <c r="A20" s="11" t="str">
        <f t="shared" si="1"/>
        <v>22η</v>
      </c>
      <c r="B20" s="27">
        <v>44711</v>
      </c>
      <c r="C20" s="27">
        <v>44717</v>
      </c>
      <c r="D20" s="78">
        <f t="shared" si="2"/>
        <v>7</v>
      </c>
      <c r="E20" s="79" t="str">
        <f t="shared" ca="1" si="3"/>
        <v>Δευ</v>
      </c>
      <c r="F20" s="80" t="str">
        <f t="shared" ca="1" si="4"/>
        <v>30-Μαϊ έως 05-Ιουν</v>
      </c>
      <c r="G20" s="34" t="s">
        <v>201</v>
      </c>
      <c r="H20" s="13" t="s">
        <v>4</v>
      </c>
      <c r="I20" s="56" t="s">
        <v>169</v>
      </c>
      <c r="J20" s="66"/>
      <c r="K20" s="46" t="str">
        <f t="shared" si="7"/>
        <v/>
      </c>
    </row>
    <row r="21" spans="1:14" s="50" customFormat="1" x14ac:dyDescent="0.25">
      <c r="A21" s="11" t="str">
        <f t="shared" si="1"/>
        <v>22η</v>
      </c>
      <c r="B21" s="27">
        <v>44714</v>
      </c>
      <c r="C21" s="27">
        <v>44717</v>
      </c>
      <c r="D21" s="78">
        <f t="shared" si="2"/>
        <v>4</v>
      </c>
      <c r="E21" s="79" t="str">
        <f t="shared" ca="1" si="3"/>
        <v>Πεμ</v>
      </c>
      <c r="F21" s="80" t="str">
        <f t="shared" ca="1" si="4"/>
        <v>02-Ιουν έως 05-Ιουν</v>
      </c>
      <c r="G21" s="55" t="s">
        <v>211</v>
      </c>
      <c r="H21" s="13" t="s">
        <v>65</v>
      </c>
      <c r="I21" s="56" t="s">
        <v>166</v>
      </c>
      <c r="J21" s="97"/>
      <c r="K21" s="46" t="str">
        <f t="shared" si="7"/>
        <v/>
      </c>
      <c r="L21" s="49"/>
    </row>
    <row r="22" spans="1:14" s="50" customFormat="1" x14ac:dyDescent="0.25">
      <c r="A22" s="11" t="str">
        <f t="shared" si="1"/>
        <v>22η</v>
      </c>
      <c r="B22" s="27">
        <v>44715</v>
      </c>
      <c r="C22" s="27">
        <v>44717</v>
      </c>
      <c r="D22" s="78">
        <f t="shared" si="2"/>
        <v>3</v>
      </c>
      <c r="E22" s="79" t="str">
        <f t="shared" ca="1" si="3"/>
        <v>Παρ</v>
      </c>
      <c r="F22" s="80" t="str">
        <f t="shared" ca="1" si="4"/>
        <v>03-Ιουν έως 05-Ιουν</v>
      </c>
      <c r="G22" s="29" t="s">
        <v>198</v>
      </c>
      <c r="H22" s="13" t="s">
        <v>200</v>
      </c>
      <c r="I22" s="56">
        <v>10</v>
      </c>
      <c r="J22" s="97"/>
      <c r="K22" s="46" t="str">
        <f t="shared" si="7"/>
        <v/>
      </c>
      <c r="L22" s="49"/>
      <c r="M22" s="49"/>
    </row>
    <row r="23" spans="1:14" s="50" customFormat="1" x14ac:dyDescent="0.25">
      <c r="A23" s="11" t="str">
        <f>IF($B23&gt;0,IF($B23&gt;0,WEEKNUM($B23,2)-1,"")&amp;"η","")</f>
        <v>23η</v>
      </c>
      <c r="B23" s="27">
        <v>44722</v>
      </c>
      <c r="C23" s="27">
        <v>44731</v>
      </c>
      <c r="D23" s="78">
        <f>IF($B23&gt;0,$C23-$B23+1,"")</f>
        <v>10</v>
      </c>
      <c r="E23" s="79" t="str">
        <f ca="1">IF($B23&gt;0,IF($L$2="DDD",TEXT(WEEKDAY(B23),"ηηη"),TEXT(WEEKDAY(B23),"ddd")),"")</f>
        <v>Παρ</v>
      </c>
      <c r="F23" s="80" t="str">
        <f ca="1">IF($B23&gt;0, IF($L$2="DDD", TEXT($B23,"ΗΗ-ΜΜΜ") &amp;" έως "&amp; TEXT($C23,"ΗΗ-ΜΜΜ"), TEXT($B23,"DD-MMM") &amp;" έως "&amp; TEXT($C23,"DD-MMM")),"")</f>
        <v>10-Ιουν έως 19-Ιουν</v>
      </c>
      <c r="G23" s="29" t="s">
        <v>23</v>
      </c>
      <c r="H23" s="13" t="s">
        <v>86</v>
      </c>
      <c r="I23" s="56" t="s">
        <v>12</v>
      </c>
      <c r="J23" s="66"/>
      <c r="K23" s="46" t="str">
        <f t="shared" si="7"/>
        <v/>
      </c>
      <c r="L23" s="68"/>
      <c r="M23" s="66"/>
      <c r="N23" s="66"/>
    </row>
    <row r="24" spans="1:14" s="50" customFormat="1" x14ac:dyDescent="0.25">
      <c r="A24" s="11" t="str">
        <f t="shared" si="1"/>
        <v>24η</v>
      </c>
      <c r="B24" s="27">
        <v>44725</v>
      </c>
      <c r="C24" s="27">
        <v>44731</v>
      </c>
      <c r="D24" s="78">
        <f t="shared" si="2"/>
        <v>7</v>
      </c>
      <c r="E24" s="79" t="str">
        <f t="shared" ca="1" si="3"/>
        <v>Δευ</v>
      </c>
      <c r="F24" s="80" t="str">
        <f t="shared" ca="1" si="4"/>
        <v>13-Ιουν έως 19-Ιουν</v>
      </c>
      <c r="G24" s="112" t="s">
        <v>93</v>
      </c>
      <c r="H24" s="13" t="s">
        <v>105</v>
      </c>
      <c r="I24" s="56" t="s">
        <v>0</v>
      </c>
      <c r="J24" s="66"/>
      <c r="K24" s="46" t="str">
        <f t="shared" si="7"/>
        <v/>
      </c>
      <c r="L24" s="49"/>
      <c r="M24" s="49"/>
    </row>
    <row r="25" spans="1:14" s="50" customFormat="1" x14ac:dyDescent="0.25">
      <c r="A25" s="11" t="str">
        <f t="shared" si="1"/>
        <v>25η</v>
      </c>
      <c r="B25" s="27">
        <v>44732</v>
      </c>
      <c r="C25" s="27">
        <v>44738</v>
      </c>
      <c r="D25" s="78">
        <f t="shared" si="2"/>
        <v>7</v>
      </c>
      <c r="E25" s="79" t="str">
        <f t="shared" ca="1" si="3"/>
        <v>Δευ</v>
      </c>
      <c r="F25" s="80" t="str">
        <f t="shared" ca="1" si="4"/>
        <v>20-Ιουν έως 26-Ιουν</v>
      </c>
      <c r="G25" s="112" t="s">
        <v>94</v>
      </c>
      <c r="H25" s="13" t="s">
        <v>65</v>
      </c>
      <c r="I25" s="56" t="s">
        <v>0</v>
      </c>
      <c r="J25" s="66"/>
      <c r="K25" s="46" t="str">
        <f t="shared" si="7"/>
        <v/>
      </c>
      <c r="L25" s="49"/>
      <c r="N25" s="66"/>
    </row>
    <row r="26" spans="1:14" s="50" customFormat="1" x14ac:dyDescent="0.25">
      <c r="A26" s="11" t="str">
        <f t="shared" si="1"/>
        <v>25η</v>
      </c>
      <c r="B26" s="27">
        <v>44732</v>
      </c>
      <c r="C26" s="27">
        <v>44738</v>
      </c>
      <c r="D26" s="78">
        <f t="shared" si="2"/>
        <v>7</v>
      </c>
      <c r="E26" s="79" t="str">
        <f t="shared" ca="1" si="3"/>
        <v>Δευ</v>
      </c>
      <c r="F26" s="80" t="str">
        <f t="shared" ca="1" si="4"/>
        <v>20-Ιουν έως 26-Ιουν</v>
      </c>
      <c r="G26" s="31" t="s">
        <v>46</v>
      </c>
      <c r="H26" s="13" t="s">
        <v>24</v>
      </c>
      <c r="I26" s="56" t="s">
        <v>3</v>
      </c>
      <c r="J26" s="66"/>
      <c r="K26" s="46" t="str">
        <f t="shared" si="7"/>
        <v/>
      </c>
      <c r="L26" s="49"/>
    </row>
    <row r="27" spans="1:14" s="50" customFormat="1" x14ac:dyDescent="0.25">
      <c r="A27" s="11" t="str">
        <f t="shared" si="1"/>
        <v>25η</v>
      </c>
      <c r="B27" s="27">
        <v>44738</v>
      </c>
      <c r="C27" s="27">
        <v>44740</v>
      </c>
      <c r="D27" s="78">
        <f t="shared" si="2"/>
        <v>3</v>
      </c>
      <c r="E27" s="79" t="str">
        <f t="shared" ca="1" si="3"/>
        <v>Κυρ</v>
      </c>
      <c r="F27" s="80" t="str">
        <f t="shared" ca="1" si="4"/>
        <v>26-Ιουν έως 28-Ιουν</v>
      </c>
      <c r="G27" s="30" t="s">
        <v>41</v>
      </c>
      <c r="H27" s="35"/>
      <c r="I27" s="56" t="s">
        <v>3</v>
      </c>
      <c r="J27" s="66"/>
      <c r="K27" s="46" t="str">
        <f t="shared" si="7"/>
        <v/>
      </c>
      <c r="L27" s="49"/>
    </row>
    <row r="28" spans="1:14" s="50" customFormat="1" x14ac:dyDescent="0.25">
      <c r="A28" s="11" t="str">
        <f t="shared" si="1"/>
        <v>25η</v>
      </c>
      <c r="B28" s="27">
        <v>44738</v>
      </c>
      <c r="C28" s="27">
        <v>44740</v>
      </c>
      <c r="D28" s="78">
        <f t="shared" si="2"/>
        <v>3</v>
      </c>
      <c r="E28" s="79" t="str">
        <f t="shared" ca="1" si="3"/>
        <v>Κυρ</v>
      </c>
      <c r="F28" s="80" t="str">
        <f t="shared" ca="1" si="4"/>
        <v>26-Ιουν έως 28-Ιουν</v>
      </c>
      <c r="G28" s="30" t="s">
        <v>40</v>
      </c>
      <c r="H28" s="35"/>
      <c r="I28" s="56" t="s">
        <v>3</v>
      </c>
      <c r="J28" s="66"/>
      <c r="K28" s="46" t="str">
        <f t="shared" si="7"/>
        <v/>
      </c>
      <c r="L28" s="49"/>
    </row>
    <row r="29" spans="1:14" s="50" customFormat="1" x14ac:dyDescent="0.25">
      <c r="A29" s="11" t="str">
        <f t="shared" si="1"/>
        <v>26η</v>
      </c>
      <c r="B29" s="27">
        <v>44740</v>
      </c>
      <c r="C29" s="27">
        <v>44745</v>
      </c>
      <c r="D29" s="78">
        <f t="shared" si="2"/>
        <v>6</v>
      </c>
      <c r="E29" s="79" t="str">
        <f t="shared" ca="1" si="3"/>
        <v>Τρι</v>
      </c>
      <c r="F29" s="80" t="str">
        <f t="shared" ca="1" si="4"/>
        <v>28-Ιουν έως 03-Ιουλ</v>
      </c>
      <c r="G29" s="31" t="s">
        <v>44</v>
      </c>
      <c r="H29" s="13" t="s">
        <v>22</v>
      </c>
      <c r="I29" s="56" t="s">
        <v>3</v>
      </c>
      <c r="J29" s="66"/>
      <c r="K29" s="46" t="str">
        <f t="shared" si="7"/>
        <v/>
      </c>
      <c r="L29" s="49"/>
    </row>
    <row r="30" spans="1:14" s="50" customFormat="1" x14ac:dyDescent="0.25">
      <c r="A30" s="11" t="str">
        <f t="shared" si="1"/>
        <v>27η</v>
      </c>
      <c r="B30" s="27">
        <v>44747</v>
      </c>
      <c r="C30" s="27">
        <v>44752</v>
      </c>
      <c r="D30" s="78">
        <f t="shared" si="2"/>
        <v>6</v>
      </c>
      <c r="E30" s="79" t="str">
        <f t="shared" ca="1" si="3"/>
        <v>Τρι</v>
      </c>
      <c r="F30" s="80" t="str">
        <f t="shared" ca="1" si="4"/>
        <v>05-Ιουλ έως 10-Ιουλ</v>
      </c>
      <c r="G30" s="31" t="s">
        <v>45</v>
      </c>
      <c r="H30" s="13" t="s">
        <v>25</v>
      </c>
      <c r="I30" s="56" t="s">
        <v>3</v>
      </c>
      <c r="J30" s="66"/>
      <c r="K30" s="46" t="str">
        <f t="shared" si="7"/>
        <v/>
      </c>
      <c r="L30" s="49"/>
    </row>
    <row r="31" spans="1:14" s="50" customFormat="1" x14ac:dyDescent="0.25">
      <c r="A31" s="11" t="str">
        <f t="shared" si="1"/>
        <v>27η</v>
      </c>
      <c r="B31" s="27">
        <v>44749</v>
      </c>
      <c r="C31" s="27">
        <v>44752</v>
      </c>
      <c r="D31" s="78">
        <f t="shared" si="2"/>
        <v>4</v>
      </c>
      <c r="E31" s="79" t="str">
        <f t="shared" ca="1" si="3"/>
        <v>Πεμ</v>
      </c>
      <c r="F31" s="80" t="str">
        <f t="shared" ca="1" si="4"/>
        <v>07-Ιουλ έως 10-Ιουλ</v>
      </c>
      <c r="G31" s="55" t="s">
        <v>211</v>
      </c>
      <c r="H31" s="13" t="s">
        <v>55</v>
      </c>
      <c r="I31" s="56" t="s">
        <v>166</v>
      </c>
      <c r="J31" s="66"/>
      <c r="K31" s="46" t="str">
        <f t="shared" si="7"/>
        <v/>
      </c>
      <c r="L31" s="49"/>
    </row>
    <row r="32" spans="1:14" s="50" customFormat="1" x14ac:dyDescent="0.25">
      <c r="A32" s="11" t="str">
        <f t="shared" si="1"/>
        <v>28η</v>
      </c>
      <c r="B32" s="27">
        <v>44755</v>
      </c>
      <c r="C32" s="27">
        <v>44759</v>
      </c>
      <c r="D32" s="78">
        <f t="shared" si="2"/>
        <v>5</v>
      </c>
      <c r="E32" s="79" t="str">
        <f t="shared" ca="1" si="3"/>
        <v>Τετ</v>
      </c>
      <c r="F32" s="80" t="str">
        <f t="shared" ca="1" si="4"/>
        <v>13-Ιουλ έως 17-Ιουλ</v>
      </c>
      <c r="G32" s="51" t="s">
        <v>80</v>
      </c>
      <c r="H32" s="24" t="s">
        <v>183</v>
      </c>
      <c r="I32" s="56" t="s">
        <v>163</v>
      </c>
      <c r="J32" s="108"/>
      <c r="K32" s="46" t="str">
        <f t="shared" si="7"/>
        <v/>
      </c>
      <c r="L32" s="49"/>
    </row>
    <row r="33" spans="1:12" s="50" customFormat="1" x14ac:dyDescent="0.25">
      <c r="A33" s="11" t="str">
        <f t="shared" si="1"/>
        <v>29η</v>
      </c>
      <c r="B33" s="27">
        <v>44760</v>
      </c>
      <c r="C33" s="27">
        <v>44766</v>
      </c>
      <c r="D33" s="78">
        <f t="shared" si="2"/>
        <v>7</v>
      </c>
      <c r="E33" s="79" t="str">
        <f t="shared" ca="1" si="3"/>
        <v>Δευ</v>
      </c>
      <c r="F33" s="80" t="str">
        <f t="shared" ca="1" si="4"/>
        <v>18-Ιουλ έως 24-Ιουλ</v>
      </c>
      <c r="G33" s="31" t="s">
        <v>96</v>
      </c>
      <c r="H33" s="35"/>
      <c r="I33" s="56" t="s">
        <v>0</v>
      </c>
      <c r="J33" s="66"/>
      <c r="K33" s="46" t="str">
        <f t="shared" si="7"/>
        <v/>
      </c>
      <c r="L33" s="49"/>
    </row>
    <row r="34" spans="1:12" s="50" customFormat="1" ht="25.5" x14ac:dyDescent="0.25">
      <c r="A34" s="11" t="str">
        <f t="shared" si="1"/>
        <v>29η</v>
      </c>
      <c r="B34" s="27">
        <v>44763</v>
      </c>
      <c r="C34" s="27">
        <v>44766</v>
      </c>
      <c r="D34" s="78">
        <f t="shared" si="2"/>
        <v>4</v>
      </c>
      <c r="E34" s="79" t="str">
        <f t="shared" ca="1" si="3"/>
        <v>Πεμ</v>
      </c>
      <c r="F34" s="80" t="str">
        <f t="shared" ca="1" si="4"/>
        <v>21-Ιουλ έως 24-Ιουλ</v>
      </c>
      <c r="G34" s="30" t="s">
        <v>203</v>
      </c>
      <c r="H34" s="35"/>
      <c r="I34" s="56" t="s">
        <v>0</v>
      </c>
      <c r="J34" s="66"/>
      <c r="K34" s="46" t="str">
        <f t="shared" si="7"/>
        <v/>
      </c>
      <c r="L34" s="49"/>
    </row>
    <row r="35" spans="1:12" s="50" customFormat="1" x14ac:dyDescent="0.25">
      <c r="A35" s="11" t="str">
        <f t="shared" si="1"/>
        <v>29η</v>
      </c>
      <c r="B35" s="27">
        <v>44766</v>
      </c>
      <c r="C35" s="27">
        <v>44770</v>
      </c>
      <c r="D35" s="78">
        <f t="shared" si="2"/>
        <v>5</v>
      </c>
      <c r="E35" s="79" t="str">
        <f t="shared" ca="1" si="3"/>
        <v>Κυρ</v>
      </c>
      <c r="F35" s="80" t="str">
        <f t="shared" ca="1" si="4"/>
        <v>24-Ιουλ έως 28-Ιουλ</v>
      </c>
      <c r="G35" s="33" t="s">
        <v>85</v>
      </c>
      <c r="H35" s="13" t="s">
        <v>305</v>
      </c>
      <c r="I35" s="56" t="s">
        <v>165</v>
      </c>
      <c r="J35" s="66"/>
      <c r="K35" s="46" t="str">
        <f t="shared" si="7"/>
        <v/>
      </c>
      <c r="L35" s="49"/>
    </row>
    <row r="36" spans="1:12" s="50" customFormat="1" ht="13.15" customHeight="1" x14ac:dyDescent="0.25">
      <c r="A36" s="11" t="str">
        <f t="shared" si="1"/>
        <v>30η</v>
      </c>
      <c r="B36" s="27">
        <v>44769</v>
      </c>
      <c r="C36" s="27">
        <v>44771</v>
      </c>
      <c r="D36" s="78">
        <f t="shared" si="2"/>
        <v>3</v>
      </c>
      <c r="E36" s="79" t="str">
        <f t="shared" ca="1" si="3"/>
        <v>Τετ</v>
      </c>
      <c r="F36" s="80" t="str">
        <f t="shared" ca="1" si="4"/>
        <v>27-Ιουλ έως 29-Ιουλ</v>
      </c>
      <c r="G36" s="30" t="s">
        <v>204</v>
      </c>
      <c r="H36" s="36"/>
      <c r="I36" s="56" t="s">
        <v>3</v>
      </c>
      <c r="J36" s="66"/>
      <c r="K36" s="46" t="str">
        <f t="shared" si="7"/>
        <v/>
      </c>
      <c r="L36" s="49"/>
    </row>
    <row r="37" spans="1:12" s="50" customFormat="1" ht="22.5" x14ac:dyDescent="0.25">
      <c r="A37" s="11" t="str">
        <f t="shared" si="1"/>
        <v>30η</v>
      </c>
      <c r="B37" s="27">
        <v>44769</v>
      </c>
      <c r="C37" s="27">
        <v>44771</v>
      </c>
      <c r="D37" s="78">
        <f t="shared" si="2"/>
        <v>3</v>
      </c>
      <c r="E37" s="79" t="str">
        <f t="shared" ca="1" si="3"/>
        <v>Τετ</v>
      </c>
      <c r="F37" s="80" t="str">
        <f t="shared" ca="1" si="4"/>
        <v>27-Ιουλ έως 29-Ιουλ</v>
      </c>
      <c r="G37" s="69" t="s">
        <v>205</v>
      </c>
      <c r="H37" s="36"/>
      <c r="I37" s="56" t="s">
        <v>3</v>
      </c>
      <c r="J37" s="66"/>
      <c r="K37" s="46" t="str">
        <f t="shared" si="7"/>
        <v/>
      </c>
      <c r="L37" s="49"/>
    </row>
    <row r="38" spans="1:12" s="50" customFormat="1" x14ac:dyDescent="0.25">
      <c r="A38" s="11" t="str">
        <f t="shared" si="1"/>
        <v>30η</v>
      </c>
      <c r="B38" s="27">
        <v>44769</v>
      </c>
      <c r="C38" s="27">
        <v>44771</v>
      </c>
      <c r="D38" s="78">
        <f t="shared" si="2"/>
        <v>3</v>
      </c>
      <c r="E38" s="79" t="str">
        <f t="shared" ca="1" si="3"/>
        <v>Τετ</v>
      </c>
      <c r="F38" s="80" t="str">
        <f t="shared" ca="1" si="4"/>
        <v>27-Ιουλ έως 29-Ιουλ</v>
      </c>
      <c r="G38" s="30" t="s">
        <v>206</v>
      </c>
      <c r="H38" s="36"/>
      <c r="I38" s="56" t="s">
        <v>3</v>
      </c>
      <c r="J38" s="66"/>
      <c r="K38" s="46" t="str">
        <f t="shared" si="7"/>
        <v/>
      </c>
      <c r="L38" s="49"/>
    </row>
    <row r="39" spans="1:12" s="50" customFormat="1" x14ac:dyDescent="0.25">
      <c r="A39" s="11" t="str">
        <f t="shared" si="1"/>
        <v>30η</v>
      </c>
      <c r="B39" s="27">
        <v>44769</v>
      </c>
      <c r="C39" s="27">
        <v>44771</v>
      </c>
      <c r="D39" s="78">
        <f t="shared" si="2"/>
        <v>3</v>
      </c>
      <c r="E39" s="79" t="str">
        <f t="shared" ca="1" si="3"/>
        <v>Τετ</v>
      </c>
      <c r="F39" s="80" t="str">
        <f t="shared" ca="1" si="4"/>
        <v>27-Ιουλ έως 29-Ιουλ</v>
      </c>
      <c r="G39" s="69" t="s">
        <v>207</v>
      </c>
      <c r="H39" s="36"/>
      <c r="I39" s="56" t="s">
        <v>3</v>
      </c>
      <c r="J39" s="66"/>
      <c r="K39" s="46" t="str">
        <f t="shared" si="7"/>
        <v/>
      </c>
      <c r="L39" s="49"/>
    </row>
    <row r="40" spans="1:12" s="50" customFormat="1" x14ac:dyDescent="0.25">
      <c r="A40" s="11" t="str">
        <f t="shared" si="1"/>
        <v>31η</v>
      </c>
      <c r="B40" s="27">
        <v>44774</v>
      </c>
      <c r="C40" s="27">
        <v>44780</v>
      </c>
      <c r="D40" s="78">
        <f t="shared" si="2"/>
        <v>7</v>
      </c>
      <c r="E40" s="79" t="str">
        <f t="shared" ca="1" si="3"/>
        <v>Δευ</v>
      </c>
      <c r="F40" s="80" t="str">
        <f t="shared" ca="1" si="4"/>
        <v>01-Αυγ έως 07-Αυγ</v>
      </c>
      <c r="G40" s="112" t="s">
        <v>51</v>
      </c>
      <c r="H40" s="13" t="s">
        <v>26</v>
      </c>
      <c r="I40" s="56" t="s">
        <v>0</v>
      </c>
      <c r="J40" s="66"/>
      <c r="K40" s="46" t="str">
        <f t="shared" si="7"/>
        <v/>
      </c>
      <c r="L40" s="49"/>
    </row>
    <row r="41" spans="1:12" s="50" customFormat="1" x14ac:dyDescent="0.25">
      <c r="A41" s="11" t="str">
        <f t="shared" si="1"/>
        <v>32η</v>
      </c>
      <c r="B41" s="27">
        <v>44781</v>
      </c>
      <c r="C41" s="27">
        <v>44787</v>
      </c>
      <c r="D41" s="78">
        <f t="shared" si="2"/>
        <v>7</v>
      </c>
      <c r="E41" s="79" t="str">
        <f t="shared" ca="1" si="3"/>
        <v>Δευ</v>
      </c>
      <c r="F41" s="80" t="str">
        <f t="shared" ca="1" si="4"/>
        <v>08-Αυγ έως 14-Αυγ</v>
      </c>
      <c r="G41" s="112" t="s">
        <v>52</v>
      </c>
      <c r="H41" s="13" t="s">
        <v>27</v>
      </c>
      <c r="I41" s="56" t="s">
        <v>0</v>
      </c>
      <c r="J41" s="66"/>
      <c r="K41" s="46" t="str">
        <f t="shared" si="7"/>
        <v/>
      </c>
      <c r="L41" s="49"/>
    </row>
    <row r="42" spans="1:12" s="50" customFormat="1" x14ac:dyDescent="0.25">
      <c r="A42" s="11" t="str">
        <f t="shared" si="1"/>
        <v>33η</v>
      </c>
      <c r="B42" s="27">
        <v>44788</v>
      </c>
      <c r="C42" s="27">
        <v>44794</v>
      </c>
      <c r="D42" s="78">
        <f t="shared" si="2"/>
        <v>7</v>
      </c>
      <c r="E42" s="79" t="str">
        <f t="shared" ca="1" si="3"/>
        <v>Δευ</v>
      </c>
      <c r="F42" s="80" t="str">
        <f t="shared" ca="1" si="4"/>
        <v>15-Αυγ έως 21-Αυγ</v>
      </c>
      <c r="G42" s="112" t="s">
        <v>53</v>
      </c>
      <c r="H42" s="13" t="s">
        <v>71</v>
      </c>
      <c r="I42" s="56" t="s">
        <v>0</v>
      </c>
      <c r="J42" s="66"/>
      <c r="K42" s="46" t="str">
        <f t="shared" si="7"/>
        <v/>
      </c>
      <c r="L42" s="49"/>
    </row>
    <row r="43" spans="1:12" s="50" customFormat="1" x14ac:dyDescent="0.25">
      <c r="A43" s="11" t="str">
        <f t="shared" si="1"/>
        <v>34η</v>
      </c>
      <c r="B43" s="27">
        <v>44796</v>
      </c>
      <c r="C43" s="27">
        <v>44800</v>
      </c>
      <c r="D43" s="78">
        <f t="shared" si="2"/>
        <v>5</v>
      </c>
      <c r="E43" s="79" t="str">
        <f t="shared" ca="1" si="3"/>
        <v>Τρι</v>
      </c>
      <c r="F43" s="80" t="str">
        <f t="shared" ca="1" si="4"/>
        <v>23-Αυγ έως 27-Αυγ</v>
      </c>
      <c r="G43" s="33" t="s">
        <v>82</v>
      </c>
      <c r="H43" s="13" t="s">
        <v>177</v>
      </c>
      <c r="I43" s="56" t="s">
        <v>165</v>
      </c>
      <c r="J43" s="66"/>
      <c r="K43" s="46" t="str">
        <f t="shared" si="7"/>
        <v/>
      </c>
      <c r="L43" s="49"/>
    </row>
    <row r="44" spans="1:12" x14ac:dyDescent="0.25">
      <c r="A44" s="11" t="str">
        <f t="shared" si="1"/>
        <v>35η</v>
      </c>
      <c r="B44" s="27">
        <v>44802</v>
      </c>
      <c r="C44" s="27">
        <v>44808</v>
      </c>
      <c r="D44" s="78">
        <f t="shared" si="2"/>
        <v>7</v>
      </c>
      <c r="E44" s="79" t="str">
        <f t="shared" ca="1" si="3"/>
        <v>Δευ</v>
      </c>
      <c r="F44" s="80" t="str">
        <f t="shared" ca="1" si="4"/>
        <v>29-Αυγ έως 04-Σεπ</v>
      </c>
      <c r="G44" s="112" t="s">
        <v>251</v>
      </c>
      <c r="H44" s="13" t="s">
        <v>300</v>
      </c>
      <c r="I44" s="56" t="s">
        <v>0</v>
      </c>
      <c r="J44" s="66"/>
      <c r="K44" s="46" t="str">
        <f t="shared" si="7"/>
        <v/>
      </c>
    </row>
    <row r="45" spans="1:12" x14ac:dyDescent="0.25">
      <c r="A45" s="11" t="str">
        <f>IF($B45&gt;0,IF($B45&gt;0,WEEKNUM($B45,2)-1,"")&amp;"η","")</f>
        <v>35η</v>
      </c>
      <c r="B45" s="27">
        <v>44802</v>
      </c>
      <c r="C45" s="27">
        <v>44808</v>
      </c>
      <c r="D45" s="78">
        <f>IF($B45&gt;0,$C45-$B45+1,"")</f>
        <v>7</v>
      </c>
      <c r="E45" s="79" t="str">
        <f ca="1">IF($B45&gt;0,IF($L$2="DDD",TEXT(WEEKDAY(B45),"ηηη"),TEXT(WEEKDAY(B45),"ddd")),"")</f>
        <v>Δευ</v>
      </c>
      <c r="F45" s="80" t="str">
        <f ca="1">IF($B45&gt;0, IF($L$2="DDD", TEXT($B45,"ΗΗ-ΜΜΜ") &amp;" έως "&amp; TEXT($C45,"ΗΗ-ΜΜΜ"), TEXT($B45,"DD-MMM") &amp;" έως "&amp; TEXT($C45,"DD-MMM")),"")</f>
        <v>29-Αυγ έως 04-Σεπ</v>
      </c>
      <c r="G45" s="24" t="s">
        <v>212</v>
      </c>
      <c r="H45" s="13" t="s">
        <v>213</v>
      </c>
      <c r="I45" s="56" t="s">
        <v>214</v>
      </c>
      <c r="J45" s="66"/>
      <c r="K45" s="46" t="str">
        <f t="shared" si="7"/>
        <v/>
      </c>
    </row>
    <row r="46" spans="1:12" s="50" customFormat="1" x14ac:dyDescent="0.25">
      <c r="A46" s="11" t="str">
        <f>IF($B46&gt;0,IF($B46&gt;0,WEEKNUM($B46,2)-1,"")&amp;"η","")</f>
        <v>36η</v>
      </c>
      <c r="B46" s="27">
        <v>44809</v>
      </c>
      <c r="C46" s="27">
        <v>44815</v>
      </c>
      <c r="D46" s="78">
        <f>IF($B46&gt;0,$C46-$B46+1,"")</f>
        <v>7</v>
      </c>
      <c r="E46" s="79" t="str">
        <f ca="1">IF($B46&gt;0,IF($L$2="DDD",TEXT(WEEKDAY(B46),"ηηη"),TEXT(WEEKDAY(B46),"ddd")),"")</f>
        <v>Δευ</v>
      </c>
      <c r="F46" s="80" t="str">
        <f ca="1">IF($B46&gt;0, IF($L$2="DDD", TEXT($B46,"ΗΗ-ΜΜΜ") &amp;" έως "&amp; TEXT($C46,"ΗΗ-ΜΜΜ"), TEXT($B46,"DD-MMM") &amp;" έως "&amp; TEXT($C46,"DD-MMM")),"")</f>
        <v>05-Σεπ έως 11-Σεπ</v>
      </c>
      <c r="G46" s="113" t="s">
        <v>224</v>
      </c>
      <c r="H46" s="35" t="s">
        <v>210</v>
      </c>
      <c r="I46" s="56" t="s">
        <v>226</v>
      </c>
      <c r="J46" s="66"/>
      <c r="K46" s="46" t="str">
        <f t="shared" si="7"/>
        <v/>
      </c>
      <c r="L46" s="49"/>
    </row>
    <row r="47" spans="1:12" s="50" customFormat="1" x14ac:dyDescent="0.25">
      <c r="A47" s="11" t="str">
        <f>IF($B47&gt;0,IF($B47&gt;0,WEEKNUM($B47,2)-1,"")&amp;"η","")</f>
        <v>36η</v>
      </c>
      <c r="B47" s="27">
        <v>44810</v>
      </c>
      <c r="C47" s="27">
        <v>44815</v>
      </c>
      <c r="D47" s="78">
        <f>IF($B47&gt;0,$C47-$B47+1,"")</f>
        <v>6</v>
      </c>
      <c r="E47" s="79" t="str">
        <f ca="1">IF($B47&gt;0,IF($L$2="DDD",TEXT(WEEKDAY(B47),"ηηη"),TEXT(WEEKDAY(B47),"ddd")),"")</f>
        <v>Τρι</v>
      </c>
      <c r="F47" s="80" t="str">
        <f ca="1">IF($B47&gt;0, IF($L$2="DDD", TEXT($B47,"ΗΗ-ΜΜΜ") &amp;" έως "&amp; TEXT($C47,"ΗΗ-ΜΜΜ"), TEXT($B47,"DD-MMM") &amp;" έως "&amp; TEXT($C47,"DD-MMM")),"")</f>
        <v>06-Σεπ έως 11-Σεπ</v>
      </c>
      <c r="G47" s="24" t="s">
        <v>247</v>
      </c>
      <c r="H47" s="35" t="s">
        <v>248</v>
      </c>
      <c r="I47" s="56" t="s">
        <v>226</v>
      </c>
      <c r="J47" s="66"/>
      <c r="K47" s="46" t="str">
        <f t="shared" si="7"/>
        <v/>
      </c>
      <c r="L47" s="49"/>
    </row>
    <row r="48" spans="1:12" s="50" customFormat="1" ht="25.5" x14ac:dyDescent="0.25">
      <c r="A48" s="11" t="str">
        <f t="shared" si="1"/>
        <v>37η</v>
      </c>
      <c r="B48" s="27">
        <v>44820</v>
      </c>
      <c r="C48" s="27">
        <v>44824</v>
      </c>
      <c r="D48" s="78">
        <f t="shared" si="2"/>
        <v>5</v>
      </c>
      <c r="E48" s="79" t="str">
        <f t="shared" ca="1" si="3"/>
        <v>Παρ</v>
      </c>
      <c r="F48" s="80" t="str">
        <f t="shared" ca="1" si="4"/>
        <v>16-Σεπ έως 20-Σεπ</v>
      </c>
      <c r="G48" s="51" t="s">
        <v>81</v>
      </c>
      <c r="H48" s="59" t="s">
        <v>303</v>
      </c>
      <c r="I48" s="56" t="s">
        <v>163</v>
      </c>
      <c r="J48" s="66"/>
      <c r="K48" s="46" t="str">
        <f t="shared" si="7"/>
        <v/>
      </c>
      <c r="L48" s="49"/>
    </row>
    <row r="49" spans="1:12" s="50" customFormat="1" x14ac:dyDescent="0.25">
      <c r="A49" s="11" t="str">
        <f t="shared" si="1"/>
        <v>38η</v>
      </c>
      <c r="B49" s="27">
        <v>44823</v>
      </c>
      <c r="C49" s="27">
        <v>44829</v>
      </c>
      <c r="D49" s="78">
        <f t="shared" si="2"/>
        <v>7</v>
      </c>
      <c r="E49" s="79" t="str">
        <f t="shared" ca="1" si="3"/>
        <v>Δευ</v>
      </c>
      <c r="F49" s="80" t="str">
        <f t="shared" ca="1" si="4"/>
        <v>19-Σεπ έως 25-Σεπ</v>
      </c>
      <c r="G49" s="31" t="s">
        <v>62</v>
      </c>
      <c r="H49" s="15" t="s">
        <v>66</v>
      </c>
      <c r="I49" s="56" t="s">
        <v>3</v>
      </c>
      <c r="J49" s="66"/>
      <c r="K49" s="46" t="str">
        <f t="shared" si="7"/>
        <v/>
      </c>
      <c r="L49" s="49"/>
    </row>
    <row r="50" spans="1:12" s="50" customFormat="1" x14ac:dyDescent="0.25">
      <c r="A50" s="11" t="str">
        <f t="shared" si="1"/>
        <v>39η</v>
      </c>
      <c r="B50" s="27">
        <v>44830</v>
      </c>
      <c r="C50" s="27">
        <v>44835</v>
      </c>
      <c r="D50" s="78">
        <f t="shared" si="2"/>
        <v>6</v>
      </c>
      <c r="E50" s="79" t="str">
        <f t="shared" ca="1" si="3"/>
        <v>Δευ</v>
      </c>
      <c r="F50" s="80" t="str">
        <f t="shared" ca="1" si="4"/>
        <v>26-Σεπ έως 01-Οκτ</v>
      </c>
      <c r="G50" s="31" t="s">
        <v>63</v>
      </c>
      <c r="H50" s="15" t="s">
        <v>13</v>
      </c>
      <c r="I50" s="56" t="s">
        <v>3</v>
      </c>
      <c r="J50" s="66"/>
      <c r="K50" s="46" t="str">
        <f t="shared" si="7"/>
        <v/>
      </c>
      <c r="L50" s="49"/>
    </row>
    <row r="51" spans="1:12" s="50" customFormat="1" x14ac:dyDescent="0.25">
      <c r="A51" s="11" t="str">
        <f t="shared" si="1"/>
        <v>40η</v>
      </c>
      <c r="B51" s="27">
        <v>44841</v>
      </c>
      <c r="C51" s="27">
        <v>44845</v>
      </c>
      <c r="D51" s="78">
        <f t="shared" si="2"/>
        <v>5</v>
      </c>
      <c r="E51" s="79" t="str">
        <f t="shared" ca="1" si="3"/>
        <v>Παρ</v>
      </c>
      <c r="F51" s="80" t="str">
        <f t="shared" ca="1" si="4"/>
        <v>07-Οκτ έως 11-Οκτ</v>
      </c>
      <c r="G51" s="33" t="s">
        <v>84</v>
      </c>
      <c r="H51" s="13" t="s">
        <v>28</v>
      </c>
      <c r="I51" s="56" t="s">
        <v>165</v>
      </c>
      <c r="J51" s="66"/>
      <c r="K51" s="46" t="str">
        <f t="shared" si="7"/>
        <v/>
      </c>
      <c r="L51" s="49"/>
    </row>
    <row r="52" spans="1:12" s="50" customFormat="1" x14ac:dyDescent="0.25">
      <c r="A52" s="11" t="str">
        <f>IF($B52&gt;0,IF($B52&gt;0,WEEKNUM($B52,2)-1,"")&amp;"η","")</f>
        <v>41η</v>
      </c>
      <c r="B52" s="27">
        <v>44848</v>
      </c>
      <c r="C52" s="27">
        <v>44850</v>
      </c>
      <c r="D52" s="78">
        <f>IF($B52&gt;0,$C52-$B52+1,"")</f>
        <v>3</v>
      </c>
      <c r="E52" s="79" t="str">
        <f ca="1">IF($B52&gt;0,IF($L$2="DDD",TEXT(WEEKDAY(B52),"ηηη"),TEXT(WEEKDAY(B52),"ddd")),"")</f>
        <v>Παρ</v>
      </c>
      <c r="F52" s="80" t="str">
        <f ca="1">IF($B52&gt;0, IF($L$2="DDD", TEXT($B52,"ΗΗ-ΜΜΜ") &amp;" έως "&amp; TEXT($C52,"ΗΗ-ΜΜΜ"), TEXT($B52,"DD-MMM") &amp;" έως "&amp; TEXT($C52,"DD-MMM")),"")</f>
        <v>14-Οκτ έως 16-Οκτ</v>
      </c>
      <c r="G52" s="29" t="s">
        <v>257</v>
      </c>
      <c r="H52" s="13" t="s">
        <v>285</v>
      </c>
      <c r="I52" s="56">
        <v>10</v>
      </c>
      <c r="J52" s="66"/>
      <c r="K52" s="46" t="str">
        <f t="shared" si="7"/>
        <v/>
      </c>
      <c r="L52" s="49"/>
    </row>
    <row r="53" spans="1:12" s="50" customFormat="1" x14ac:dyDescent="0.25">
      <c r="A53" s="11" t="str">
        <f t="shared" si="1"/>
        <v>42η</v>
      </c>
      <c r="B53" s="27">
        <v>44851</v>
      </c>
      <c r="C53" s="27">
        <v>44857</v>
      </c>
      <c r="D53" s="78">
        <f t="shared" si="2"/>
        <v>7</v>
      </c>
      <c r="E53" s="79" t="str">
        <f t="shared" ca="1" si="3"/>
        <v>Δευ</v>
      </c>
      <c r="F53" s="80" t="str">
        <f t="shared" ca="1" si="4"/>
        <v>17-Οκτ έως 23-Οκτ</v>
      </c>
      <c r="G53" s="112" t="s">
        <v>225</v>
      </c>
      <c r="H53" s="13" t="s">
        <v>55</v>
      </c>
      <c r="I53" s="56" t="s">
        <v>226</v>
      </c>
      <c r="J53" s="66"/>
      <c r="K53" s="46"/>
      <c r="L53" s="49"/>
    </row>
    <row r="54" spans="1:12" s="50" customFormat="1" x14ac:dyDescent="0.25">
      <c r="A54" s="11" t="str">
        <f t="shared" si="1"/>
        <v>43η</v>
      </c>
      <c r="B54" s="27">
        <v>44858</v>
      </c>
      <c r="C54" s="27">
        <v>44864</v>
      </c>
      <c r="D54" s="78">
        <f t="shared" si="2"/>
        <v>7</v>
      </c>
      <c r="E54" s="79" t="str">
        <f t="shared" ca="1" si="3"/>
        <v>Δευ</v>
      </c>
      <c r="F54" s="80" t="str">
        <f t="shared" ca="1" si="4"/>
        <v>24-Οκτ έως 30-Οκτ</v>
      </c>
      <c r="G54" s="52" t="s">
        <v>202</v>
      </c>
      <c r="H54" s="13" t="s">
        <v>4</v>
      </c>
      <c r="I54" s="56" t="s">
        <v>169</v>
      </c>
      <c r="J54" s="66"/>
      <c r="K54" s="46" t="str">
        <f t="shared" ref="K54:K73" si="9">IF(B55&gt;0,IF(B55&lt;B54,1,""),"")</f>
        <v/>
      </c>
      <c r="L54" s="49"/>
    </row>
    <row r="55" spans="1:12" s="50" customFormat="1" x14ac:dyDescent="0.25">
      <c r="A55" s="11" t="str">
        <f t="shared" si="1"/>
        <v>43η</v>
      </c>
      <c r="B55" s="27">
        <v>44861</v>
      </c>
      <c r="C55" s="27">
        <v>44864</v>
      </c>
      <c r="D55" s="78">
        <f t="shared" si="2"/>
        <v>4</v>
      </c>
      <c r="E55" s="79" t="str">
        <f t="shared" ca="1" si="3"/>
        <v>Πεμ</v>
      </c>
      <c r="F55" s="80" t="str">
        <f t="shared" ca="1" si="4"/>
        <v>27-Οκτ έως 30-Οκτ</v>
      </c>
      <c r="G55" s="42" t="s">
        <v>196</v>
      </c>
      <c r="H55" s="13" t="s">
        <v>4</v>
      </c>
      <c r="I55" s="56" t="s">
        <v>171</v>
      </c>
      <c r="J55" s="66"/>
      <c r="K55" s="46" t="str">
        <f t="shared" si="9"/>
        <v/>
      </c>
      <c r="L55" s="49"/>
    </row>
    <row r="56" spans="1:12" s="50" customFormat="1" ht="25.5" x14ac:dyDescent="0.25">
      <c r="A56" s="11" t="str">
        <f t="shared" si="1"/>
        <v>43η</v>
      </c>
      <c r="B56" s="27">
        <v>44862</v>
      </c>
      <c r="C56" s="27">
        <v>44866</v>
      </c>
      <c r="D56" s="78">
        <f t="shared" si="2"/>
        <v>5</v>
      </c>
      <c r="E56" s="79" t="str">
        <f t="shared" ca="1" si="3"/>
        <v>Παρ</v>
      </c>
      <c r="F56" s="80" t="str">
        <f t="shared" ca="1" si="4"/>
        <v>28-Οκτ έως 01-Νοε</v>
      </c>
      <c r="G56" s="51" t="s">
        <v>83</v>
      </c>
      <c r="H56" s="59" t="s">
        <v>302</v>
      </c>
      <c r="I56" s="56" t="s">
        <v>163</v>
      </c>
      <c r="J56" s="66"/>
      <c r="K56" s="46" t="str">
        <f t="shared" si="9"/>
        <v/>
      </c>
      <c r="L56" s="49"/>
    </row>
    <row r="57" spans="1:12" s="50" customFormat="1" x14ac:dyDescent="0.25">
      <c r="A57" s="11" t="str">
        <f t="shared" si="1"/>
        <v>44η</v>
      </c>
      <c r="B57" s="27">
        <v>44865</v>
      </c>
      <c r="C57" s="27">
        <v>44871</v>
      </c>
      <c r="D57" s="78">
        <f t="shared" si="2"/>
        <v>7</v>
      </c>
      <c r="E57" s="79" t="str">
        <f t="shared" ca="1" si="3"/>
        <v>Δευ</v>
      </c>
      <c r="F57" s="80" t="str">
        <f t="shared" ca="1" si="4"/>
        <v>31-Οκτ έως 06-Νοε</v>
      </c>
      <c r="G57" s="52" t="s">
        <v>202</v>
      </c>
      <c r="H57" s="13" t="s">
        <v>4</v>
      </c>
      <c r="I57" s="56" t="s">
        <v>169</v>
      </c>
      <c r="J57" s="66"/>
      <c r="K57" s="46" t="str">
        <f t="shared" si="9"/>
        <v/>
      </c>
      <c r="L57" s="49"/>
    </row>
    <row r="58" spans="1:12" s="50" customFormat="1" x14ac:dyDescent="0.25">
      <c r="A58" s="11" t="str">
        <f t="shared" si="1"/>
        <v>44η</v>
      </c>
      <c r="B58" s="27">
        <v>44868</v>
      </c>
      <c r="C58" s="27">
        <v>44871</v>
      </c>
      <c r="D58" s="78">
        <f t="shared" si="2"/>
        <v>4</v>
      </c>
      <c r="E58" s="79" t="str">
        <f t="shared" ref="E58" ca="1" si="10">IF($B58&gt;0,IF($L$2="DDD",TEXT(WEEKDAY(B58),"ηηη"),TEXT(WEEKDAY(B58),"ddd")),"")</f>
        <v>Πεμ</v>
      </c>
      <c r="F58" s="80" t="str">
        <f t="shared" ca="1" si="4"/>
        <v>03-Νοε έως 06-Νοε</v>
      </c>
      <c r="G58" s="55" t="s">
        <v>211</v>
      </c>
      <c r="H58" s="15" t="s">
        <v>13</v>
      </c>
      <c r="I58" s="56" t="s">
        <v>166</v>
      </c>
      <c r="J58" s="66"/>
      <c r="K58" s="46" t="str">
        <f t="shared" si="9"/>
        <v/>
      </c>
      <c r="L58" s="49"/>
    </row>
    <row r="59" spans="1:12" s="50" customFormat="1" x14ac:dyDescent="0.25">
      <c r="A59" s="11" t="str">
        <f t="shared" si="1"/>
        <v>45η</v>
      </c>
      <c r="B59" s="27">
        <v>44872</v>
      </c>
      <c r="C59" s="27">
        <v>44878</v>
      </c>
      <c r="D59" s="78">
        <f t="shared" si="2"/>
        <v>7</v>
      </c>
      <c r="E59" s="79" t="str">
        <f t="shared" ca="1" si="3"/>
        <v>Δευ</v>
      </c>
      <c r="F59" s="80" t="str">
        <f t="shared" ca="1" si="4"/>
        <v>07-Νοε έως 13-Νοε</v>
      </c>
      <c r="G59" s="52" t="s">
        <v>202</v>
      </c>
      <c r="H59" s="13" t="s">
        <v>4</v>
      </c>
      <c r="I59" s="56" t="s">
        <v>169</v>
      </c>
      <c r="J59" s="66"/>
      <c r="K59" s="46" t="str">
        <f t="shared" si="9"/>
        <v/>
      </c>
      <c r="L59" s="49"/>
    </row>
    <row r="60" spans="1:12" s="50" customFormat="1" x14ac:dyDescent="0.25">
      <c r="A60" s="11" t="str">
        <f t="shared" si="1"/>
        <v>45η</v>
      </c>
      <c r="B60" s="27">
        <v>44876</v>
      </c>
      <c r="C60" s="27">
        <v>44880</v>
      </c>
      <c r="D60" s="78">
        <f t="shared" si="2"/>
        <v>5</v>
      </c>
      <c r="E60" s="79" t="str">
        <f t="shared" ca="1" si="3"/>
        <v>Παρ</v>
      </c>
      <c r="F60" s="80" t="str">
        <f t="shared" ca="1" si="4"/>
        <v>11-Νοε έως 15-Νοε</v>
      </c>
      <c r="G60" s="33" t="s">
        <v>104</v>
      </c>
      <c r="H60" s="13" t="s">
        <v>174</v>
      </c>
      <c r="I60" s="56" t="s">
        <v>165</v>
      </c>
      <c r="J60" s="66"/>
      <c r="K60" s="46" t="str">
        <f>IF(B62&gt;0,IF(B62&lt;B60,1,""),"")</f>
        <v/>
      </c>
      <c r="L60" s="49"/>
    </row>
    <row r="61" spans="1:12" s="50" customFormat="1" x14ac:dyDescent="0.25">
      <c r="A61" s="11" t="str">
        <f t="shared" si="1"/>
        <v>45η</v>
      </c>
      <c r="B61" s="27">
        <v>44876</v>
      </c>
      <c r="C61" s="27">
        <v>44878</v>
      </c>
      <c r="D61" s="78">
        <f t="shared" si="2"/>
        <v>3</v>
      </c>
      <c r="E61" s="79" t="str">
        <f t="shared" ref="E61" ca="1" si="11">IF($B61&gt;0,IF($L$2="DDD",TEXT(WEEKDAY(B61),"ηηη"),TEXT(WEEKDAY(B61),"ddd")),"")</f>
        <v>Παρ</v>
      </c>
      <c r="F61" s="80" t="str">
        <f t="shared" ca="1" si="4"/>
        <v>11-Νοε έως 13-Νοε</v>
      </c>
      <c r="G61" s="24" t="s">
        <v>252</v>
      </c>
      <c r="H61" s="13" t="s">
        <v>174</v>
      </c>
      <c r="I61" s="56" t="s">
        <v>165</v>
      </c>
      <c r="J61" s="66"/>
      <c r="K61" s="46" t="str">
        <f>IF(B63&gt;0,IF(B63&lt;B61,1,""),"")</f>
        <v/>
      </c>
      <c r="L61" s="49"/>
    </row>
    <row r="62" spans="1:12" s="50" customFormat="1" x14ac:dyDescent="0.25">
      <c r="A62" s="11" t="str">
        <f t="shared" si="1"/>
        <v>46η</v>
      </c>
      <c r="B62" s="27">
        <v>44879</v>
      </c>
      <c r="C62" s="27">
        <v>44885</v>
      </c>
      <c r="D62" s="78">
        <f t="shared" si="2"/>
        <v>7</v>
      </c>
      <c r="E62" s="79" t="str">
        <f t="shared" ca="1" si="3"/>
        <v>Δευ</v>
      </c>
      <c r="F62" s="80" t="str">
        <f t="shared" ca="1" si="4"/>
        <v>14-Νοε έως 20-Νοε</v>
      </c>
      <c r="G62" s="52" t="s">
        <v>202</v>
      </c>
      <c r="H62" s="13" t="s">
        <v>4</v>
      </c>
      <c r="I62" s="56" t="s">
        <v>169</v>
      </c>
      <c r="J62" s="66"/>
      <c r="K62" s="46" t="str">
        <f t="shared" si="9"/>
        <v/>
      </c>
      <c r="L62" s="49"/>
    </row>
    <row r="63" spans="1:12" s="50" customFormat="1" x14ac:dyDescent="0.25">
      <c r="A63" s="11" t="str">
        <f t="shared" si="1"/>
        <v>46η</v>
      </c>
      <c r="B63" s="27">
        <v>44883</v>
      </c>
      <c r="C63" s="27">
        <v>44886</v>
      </c>
      <c r="D63" s="78">
        <f t="shared" si="2"/>
        <v>4</v>
      </c>
      <c r="E63" s="79" t="str">
        <f t="shared" ca="1" si="3"/>
        <v>Παρ</v>
      </c>
      <c r="F63" s="80" t="str">
        <f t="shared" ca="1" si="4"/>
        <v>18-Νοε έως 21-Νοε</v>
      </c>
      <c r="G63" s="29" t="s">
        <v>33</v>
      </c>
      <c r="H63" s="13" t="s">
        <v>175</v>
      </c>
      <c r="I63" s="56" t="s">
        <v>31</v>
      </c>
      <c r="J63" s="66"/>
      <c r="K63" s="46" t="str">
        <f t="shared" si="9"/>
        <v/>
      </c>
      <c r="L63" s="49"/>
    </row>
    <row r="64" spans="1:12" s="50" customFormat="1" x14ac:dyDescent="0.25">
      <c r="A64" s="11" t="str">
        <f t="shared" si="1"/>
        <v>47η</v>
      </c>
      <c r="B64" s="27">
        <v>44886</v>
      </c>
      <c r="C64" s="27">
        <v>44892</v>
      </c>
      <c r="D64" s="78">
        <f t="shared" si="2"/>
        <v>7</v>
      </c>
      <c r="E64" s="79" t="str">
        <f t="shared" ca="1" si="3"/>
        <v>Δευ</v>
      </c>
      <c r="F64" s="80" t="str">
        <f t="shared" ca="1" si="4"/>
        <v>21-Νοε έως 27-Νοε</v>
      </c>
      <c r="G64" s="52" t="s">
        <v>202</v>
      </c>
      <c r="H64" s="13" t="s">
        <v>4</v>
      </c>
      <c r="I64" s="56" t="s">
        <v>169</v>
      </c>
      <c r="J64" s="66"/>
      <c r="K64" s="46" t="str">
        <f t="shared" si="9"/>
        <v/>
      </c>
      <c r="L64" s="49"/>
    </row>
    <row r="65" spans="1:12" s="50" customFormat="1" x14ac:dyDescent="0.25">
      <c r="A65" s="11" t="str">
        <f t="shared" si="1"/>
        <v>47η</v>
      </c>
      <c r="B65" s="27">
        <v>44890</v>
      </c>
      <c r="C65" s="27">
        <v>44892</v>
      </c>
      <c r="D65" s="78">
        <f t="shared" si="2"/>
        <v>3</v>
      </c>
      <c r="E65" s="79" t="str">
        <f t="shared" ca="1" si="3"/>
        <v>Παρ</v>
      </c>
      <c r="F65" s="80" t="str">
        <f t="shared" ca="1" si="4"/>
        <v>25-Νοε έως 27-Νοε</v>
      </c>
      <c r="G65" s="34" t="s">
        <v>29</v>
      </c>
      <c r="H65" s="13" t="s">
        <v>176</v>
      </c>
      <c r="I65" s="56" t="s">
        <v>170</v>
      </c>
      <c r="J65" s="66"/>
      <c r="K65" s="46" t="str">
        <f t="shared" si="9"/>
        <v/>
      </c>
      <c r="L65" s="49"/>
    </row>
    <row r="66" spans="1:12" s="50" customFormat="1" x14ac:dyDescent="0.25">
      <c r="A66" s="11" t="str">
        <f t="shared" si="1"/>
        <v>47η</v>
      </c>
      <c r="B66" s="27">
        <v>44890</v>
      </c>
      <c r="C66" s="27">
        <v>44892</v>
      </c>
      <c r="D66" s="78">
        <f t="shared" si="2"/>
        <v>3</v>
      </c>
      <c r="E66" s="79" t="str">
        <f t="shared" ca="1" si="3"/>
        <v>Παρ</v>
      </c>
      <c r="F66" s="80" t="str">
        <f t="shared" ca="1" si="4"/>
        <v>25-Νοε έως 27-Νοε</v>
      </c>
      <c r="G66" s="34" t="s">
        <v>29</v>
      </c>
      <c r="H66" s="13" t="s">
        <v>56</v>
      </c>
      <c r="I66" s="56" t="s">
        <v>170</v>
      </c>
      <c r="J66" s="66"/>
      <c r="K66" s="46" t="str">
        <f t="shared" si="9"/>
        <v/>
      </c>
      <c r="L66" s="49"/>
    </row>
    <row r="67" spans="1:12" s="50" customFormat="1" x14ac:dyDescent="0.25">
      <c r="A67" s="11" t="str">
        <f t="shared" si="1"/>
        <v>47η</v>
      </c>
      <c r="B67" s="27">
        <v>44890</v>
      </c>
      <c r="C67" s="27">
        <v>44892</v>
      </c>
      <c r="D67" s="78">
        <f t="shared" si="2"/>
        <v>3</v>
      </c>
      <c r="E67" s="79" t="str">
        <f t="shared" ca="1" si="3"/>
        <v>Παρ</v>
      </c>
      <c r="F67" s="80" t="str">
        <f t="shared" ca="1" si="4"/>
        <v>25-Νοε έως 27-Νοε</v>
      </c>
      <c r="G67" s="34" t="s">
        <v>29</v>
      </c>
      <c r="H67" s="13" t="s">
        <v>57</v>
      </c>
      <c r="I67" s="56" t="s">
        <v>170</v>
      </c>
      <c r="J67" s="66"/>
      <c r="K67" s="46" t="str">
        <f t="shared" si="9"/>
        <v/>
      </c>
      <c r="L67" s="49"/>
    </row>
    <row r="68" spans="1:12" s="50" customFormat="1" x14ac:dyDescent="0.25">
      <c r="A68" s="11" t="str">
        <f t="shared" si="1"/>
        <v>48η</v>
      </c>
      <c r="B68" s="27">
        <v>44896</v>
      </c>
      <c r="C68" s="27">
        <v>44899</v>
      </c>
      <c r="D68" s="78">
        <f t="shared" si="2"/>
        <v>4</v>
      </c>
      <c r="E68" s="79" t="str">
        <f t="shared" ca="1" si="3"/>
        <v>Πεμ</v>
      </c>
      <c r="F68" s="80" t="str">
        <f t="shared" ca="1" si="4"/>
        <v>01-Δεκ έως 04-Δεκ</v>
      </c>
      <c r="G68" s="55" t="s">
        <v>211</v>
      </c>
      <c r="H68" s="13" t="s">
        <v>67</v>
      </c>
      <c r="I68" s="56" t="s">
        <v>166</v>
      </c>
      <c r="J68" s="66"/>
      <c r="K68" s="46" t="str">
        <f t="shared" si="9"/>
        <v/>
      </c>
      <c r="L68" s="49"/>
    </row>
    <row r="69" spans="1:12" s="50" customFormat="1" x14ac:dyDescent="0.25">
      <c r="A69" s="11" t="str">
        <f t="shared" ref="A69:A72" si="12">IF($B69&gt;0,IF($B69&gt;0,WEEKNUM($B69,2)-1,"")&amp;"η","")</f>
        <v>50η</v>
      </c>
      <c r="B69" s="27">
        <v>44911</v>
      </c>
      <c r="C69" s="27">
        <v>44913</v>
      </c>
      <c r="D69" s="78">
        <f t="shared" ref="D69:D71" si="13">IF($B69&gt;0,$C69-$B69+1,"")</f>
        <v>3</v>
      </c>
      <c r="E69" s="79" t="str">
        <f t="shared" ref="E69:E71" ca="1" si="14">IF($B69&gt;0,IF($L$2="DDD",TEXT(WEEKDAY(B69),"ηηη"),TEXT(WEEKDAY(B69),"ddd")),"")</f>
        <v>Παρ</v>
      </c>
      <c r="F69" s="80" t="str">
        <f t="shared" ref="F69:F71" ca="1" si="15">IF($B69&gt;0, IF($L$2="DDD", TEXT($B69,"ΗΗ-ΜΜΜ") &amp;" έως "&amp; TEXT($C69,"ΗΗ-ΜΜΜ"), TEXT($B69,"DD-MMM") &amp;" έως "&amp; TEXT($C69,"DD-MMM")),"")</f>
        <v>16-Δεκ έως 18-Δεκ</v>
      </c>
      <c r="G69" s="34" t="s">
        <v>30</v>
      </c>
      <c r="H69" s="13" t="s">
        <v>176</v>
      </c>
      <c r="I69" s="56" t="s">
        <v>170</v>
      </c>
      <c r="J69" s="66"/>
      <c r="K69" s="46" t="str">
        <f t="shared" si="9"/>
        <v/>
      </c>
      <c r="L69" s="49"/>
    </row>
    <row r="70" spans="1:12" s="50" customFormat="1" x14ac:dyDescent="0.25">
      <c r="A70" s="11" t="str">
        <f t="shared" si="12"/>
        <v>50η</v>
      </c>
      <c r="B70" s="27">
        <v>44911</v>
      </c>
      <c r="C70" s="27">
        <v>44913</v>
      </c>
      <c r="D70" s="78">
        <f t="shared" si="13"/>
        <v>3</v>
      </c>
      <c r="E70" s="79" t="str">
        <f t="shared" ca="1" si="14"/>
        <v>Παρ</v>
      </c>
      <c r="F70" s="80" t="str">
        <f t="shared" ca="1" si="15"/>
        <v>16-Δεκ έως 18-Δεκ</v>
      </c>
      <c r="G70" s="34" t="s">
        <v>30</v>
      </c>
      <c r="H70" s="13" t="s">
        <v>56</v>
      </c>
      <c r="I70" s="56" t="s">
        <v>170</v>
      </c>
      <c r="J70" s="66"/>
      <c r="K70" s="46" t="str">
        <f t="shared" si="9"/>
        <v/>
      </c>
      <c r="L70" s="49"/>
    </row>
    <row r="71" spans="1:12" s="50" customFormat="1" x14ac:dyDescent="0.25">
      <c r="A71" s="11" t="str">
        <f t="shared" si="12"/>
        <v>50η</v>
      </c>
      <c r="B71" s="27">
        <v>44911</v>
      </c>
      <c r="C71" s="27">
        <v>44913</v>
      </c>
      <c r="D71" s="78">
        <f t="shared" si="13"/>
        <v>3</v>
      </c>
      <c r="E71" s="79" t="str">
        <f t="shared" ca="1" si="14"/>
        <v>Παρ</v>
      </c>
      <c r="F71" s="80" t="str">
        <f t="shared" ca="1" si="15"/>
        <v>16-Δεκ έως 18-Δεκ</v>
      </c>
      <c r="G71" s="34" t="s">
        <v>30</v>
      </c>
      <c r="H71" s="13" t="s">
        <v>57</v>
      </c>
      <c r="I71" s="56" t="s">
        <v>170</v>
      </c>
      <c r="J71" s="66"/>
      <c r="K71" s="46" t="str">
        <f t="shared" si="9"/>
        <v/>
      </c>
      <c r="L71" s="49"/>
    </row>
    <row r="72" spans="1:12" s="50" customFormat="1" ht="15" x14ac:dyDescent="0.25">
      <c r="A72" s="11" t="str">
        <f t="shared" si="12"/>
        <v/>
      </c>
      <c r="B72" s="74"/>
      <c r="C72" s="74"/>
      <c r="D72" s="40" t="str">
        <f t="shared" ref="D72" si="16">IF($B72&gt;0,$C72-$B72+1,"")</f>
        <v/>
      </c>
      <c r="E72" s="20" t="str">
        <f t="shared" ref="E72" si="17">IF($B72&gt;0,IF($L$2="DDD",TEXT(WEEKDAY(B72),"ηηη"),TEXT(WEEKDAY(B72),"ddd")),"")</f>
        <v/>
      </c>
      <c r="F72" s="47"/>
      <c r="G72" s="47"/>
      <c r="H72" s="48"/>
      <c r="I72" s="57"/>
      <c r="K72" s="46" t="str">
        <f t="shared" si="9"/>
        <v/>
      </c>
      <c r="L72" s="49"/>
    </row>
    <row r="73" spans="1:12" s="50" customFormat="1" x14ac:dyDescent="0.25">
      <c r="A73" s="43"/>
      <c r="B73" s="28"/>
      <c r="C73" s="28"/>
      <c r="D73" s="41"/>
      <c r="E73" s="21"/>
      <c r="F73" s="1"/>
      <c r="G73" s="14"/>
      <c r="H73" s="14"/>
      <c r="I73" s="3"/>
      <c r="K73" s="46" t="str">
        <f t="shared" si="9"/>
        <v/>
      </c>
      <c r="L73" s="49"/>
    </row>
    <row r="74" spans="1:12" x14ac:dyDescent="0.25">
      <c r="F74" s="90"/>
    </row>
    <row r="75" spans="1:12" s="50" customFormat="1" x14ac:dyDescent="0.25">
      <c r="A75" s="2"/>
      <c r="B75" s="44"/>
      <c r="C75" s="28"/>
      <c r="D75" s="41"/>
      <c r="E75" s="21"/>
      <c r="F75" s="1"/>
      <c r="G75" s="14"/>
      <c r="H75" s="14"/>
      <c r="I75" s="3"/>
      <c r="K75" s="46"/>
      <c r="L75" s="49"/>
    </row>
    <row r="76" spans="1:12" s="50" customFormat="1" x14ac:dyDescent="0.25">
      <c r="A76" s="43"/>
      <c r="B76" s="28"/>
      <c r="C76" s="28"/>
      <c r="D76" s="41"/>
      <c r="E76" s="21"/>
      <c r="F76" s="1"/>
      <c r="G76" s="14"/>
      <c r="H76" s="14"/>
      <c r="I76" s="3"/>
      <c r="K76" s="46"/>
      <c r="L76" s="49"/>
    </row>
    <row r="78" spans="1:12" s="50" customFormat="1" x14ac:dyDescent="0.25">
      <c r="A78" s="2"/>
      <c r="B78" s="75"/>
      <c r="C78" s="28"/>
      <c r="D78" s="41"/>
      <c r="E78" s="21"/>
      <c r="F78" s="1"/>
      <c r="G78" s="14"/>
      <c r="H78" s="14"/>
      <c r="I78" s="3"/>
      <c r="K78" s="46"/>
      <c r="L78" s="49"/>
    </row>
    <row r="79" spans="1:12" s="50" customFormat="1" x14ac:dyDescent="0.25">
      <c r="A79" s="2"/>
      <c r="B79" s="75"/>
      <c r="C79" s="28"/>
      <c r="D79" s="41"/>
      <c r="E79" s="21"/>
      <c r="F79" s="1"/>
      <c r="G79" s="14"/>
      <c r="H79" s="14"/>
      <c r="I79" s="3"/>
      <c r="K79" s="46"/>
      <c r="L79" s="49"/>
    </row>
    <row r="80" spans="1:12" s="50" customFormat="1" x14ac:dyDescent="0.25">
      <c r="A80" s="2"/>
      <c r="B80" s="75"/>
      <c r="C80" s="28"/>
      <c r="D80" s="41"/>
      <c r="E80" s="21"/>
      <c r="F80" s="1"/>
      <c r="G80" s="14"/>
      <c r="H80" s="14"/>
      <c r="I80" s="3"/>
      <c r="K80" s="46"/>
      <c r="L80" s="49"/>
    </row>
    <row r="81" spans="1:12" s="50" customFormat="1" x14ac:dyDescent="0.25">
      <c r="A81" s="2"/>
      <c r="B81" s="75"/>
      <c r="C81" s="28"/>
      <c r="D81" s="41"/>
      <c r="E81" s="21"/>
      <c r="F81" s="1"/>
      <c r="G81" s="14"/>
      <c r="H81" s="14"/>
      <c r="I81" s="3"/>
      <c r="K81" s="46"/>
      <c r="L81" s="49"/>
    </row>
  </sheetData>
  <autoFilter ref="I1:I81" xr:uid="{00000000-0009-0000-0000-000000000000}"/>
  <dataValidations disablePrompts="1" count="1">
    <dataValidation type="list" allowBlank="1" showInputMessage="1" showErrorMessage="1" sqref="L2" xr:uid="{00000000-0002-0000-00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90" fitToHeight="2" orientation="landscape" horizontalDpi="360" verticalDpi="360" r:id="rId1"/>
  <headerFooter>
    <oddFooter>Page &amp;P of &amp;N</oddFooter>
  </headerFooter>
  <rowBreaks count="1" manualBreakCount="1">
    <brk id="75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93"/>
  <sheetViews>
    <sheetView workbookViewId="0">
      <pane ySplit="2" topLeftCell="A10" activePane="bottomLeft" state="frozen"/>
      <selection pane="bottomLeft" activeCell="M19" sqref="M19"/>
    </sheetView>
  </sheetViews>
  <sheetFormatPr defaultColWidth="9.140625" defaultRowHeight="14.25" x14ac:dyDescent="0.25"/>
  <cols>
    <col min="1" max="1" width="8.85546875" style="2" bestFit="1" customWidth="1"/>
    <col min="2" max="3" width="7.28515625" style="28" customWidth="1"/>
    <col min="4" max="4" width="6.85546875" style="41" customWidth="1"/>
    <col min="5" max="5" width="5.140625" style="21" customWidth="1"/>
    <col min="6" max="6" width="21" style="1" customWidth="1"/>
    <col min="7" max="7" width="38.5703125" style="14" bestFit="1" customWidth="1"/>
    <col min="8" max="8" width="27.42578125" style="14" bestFit="1" customWidth="1"/>
    <col min="9" max="9" width="6.28515625" style="3" bestFit="1" customWidth="1"/>
    <col min="10" max="10" width="7.140625" style="50" customWidth="1"/>
    <col min="11" max="11" width="6" style="46" customWidth="1"/>
    <col min="12" max="12" width="8" style="49" bestFit="1" customWidth="1"/>
    <col min="13" max="16384" width="9.140625" style="49"/>
  </cols>
  <sheetData>
    <row r="1" spans="1:12" ht="19.5" customHeight="1" x14ac:dyDescent="0.25">
      <c r="A1" s="16" t="s">
        <v>106</v>
      </c>
      <c r="B1" s="26"/>
      <c r="C1" s="26"/>
      <c r="D1" s="39"/>
      <c r="E1" s="19"/>
      <c r="F1" s="17"/>
      <c r="G1" s="17"/>
      <c r="H1" s="58"/>
      <c r="I1" s="23"/>
      <c r="K1" s="61" t="s">
        <v>161</v>
      </c>
      <c r="L1" s="45" t="s">
        <v>172</v>
      </c>
    </row>
    <row r="2" spans="1:12" x14ac:dyDescent="0.25">
      <c r="A2" s="62" t="s">
        <v>37</v>
      </c>
      <c r="B2" s="37" t="s">
        <v>50</v>
      </c>
      <c r="C2" s="37" t="s">
        <v>88</v>
      </c>
      <c r="D2" s="38" t="s">
        <v>89</v>
      </c>
      <c r="E2" s="38" t="s">
        <v>180</v>
      </c>
      <c r="F2" s="63" t="s">
        <v>34</v>
      </c>
      <c r="G2" s="63" t="s">
        <v>35</v>
      </c>
      <c r="H2" s="64" t="s">
        <v>36</v>
      </c>
      <c r="I2" s="60" t="s">
        <v>47</v>
      </c>
      <c r="K2" s="61" t="s">
        <v>162</v>
      </c>
      <c r="L2" s="46" t="s">
        <v>184</v>
      </c>
    </row>
    <row r="3" spans="1:12" x14ac:dyDescent="0.25">
      <c r="A3" s="11" t="str">
        <f t="shared" ref="A3:A67" si="0">IF($B3&gt;0,IF($B3&gt;0,WEEKNUM($B3),"")&amp;"η","")</f>
        <v/>
      </c>
      <c r="B3" s="27"/>
      <c r="C3" s="27"/>
      <c r="D3" s="40" t="str">
        <f t="shared" ref="D3:D67" si="1">IF($B3&gt;0,$C3-$B3+1,"")</f>
        <v/>
      </c>
      <c r="E3" s="20" t="str">
        <f t="shared" ref="E3:E66" si="2">IF($B3&gt;0,IF($L$2="G",TEXT(WEEKDAY(B3),"ηηη"),TEXT(WEEKDAY(B3),"ddd")),"")</f>
        <v/>
      </c>
      <c r="F3" s="15"/>
      <c r="G3" s="52" t="s">
        <v>72</v>
      </c>
      <c r="H3" s="13" t="s">
        <v>190</v>
      </c>
      <c r="I3" s="56" t="s">
        <v>169</v>
      </c>
      <c r="K3" s="46" t="str">
        <f>IF(B3&lt;=B4,"",1)</f>
        <v/>
      </c>
    </row>
    <row r="4" spans="1:12" x14ac:dyDescent="0.25">
      <c r="A4" s="11" t="str">
        <f t="shared" si="0"/>
        <v>5η</v>
      </c>
      <c r="B4" s="27">
        <v>44225</v>
      </c>
      <c r="C4" s="27">
        <v>44229</v>
      </c>
      <c r="D4" s="40">
        <f t="shared" si="1"/>
        <v>5</v>
      </c>
      <c r="E4" s="20" t="str">
        <f t="shared" si="2"/>
        <v>Παρ</v>
      </c>
      <c r="F4" s="18" t="s">
        <v>194</v>
      </c>
      <c r="G4" s="51" t="s">
        <v>74</v>
      </c>
      <c r="H4" s="24" t="s">
        <v>182</v>
      </c>
      <c r="I4" s="56" t="s">
        <v>163</v>
      </c>
      <c r="K4" s="46">
        <f t="shared" ref="K4:K67" si="3">IF(B4&lt;=B5,"",1)</f>
        <v>1</v>
      </c>
    </row>
    <row r="5" spans="1:12" x14ac:dyDescent="0.25">
      <c r="A5" s="11" t="str">
        <f t="shared" si="0"/>
        <v/>
      </c>
      <c r="B5" s="27"/>
      <c r="C5" s="27"/>
      <c r="D5" s="40" t="str">
        <f t="shared" si="1"/>
        <v/>
      </c>
      <c r="E5" s="20" t="str">
        <f t="shared" si="2"/>
        <v/>
      </c>
      <c r="F5" s="12"/>
      <c r="G5" s="53" t="s">
        <v>158</v>
      </c>
      <c r="H5" s="13" t="s">
        <v>15</v>
      </c>
      <c r="I5" s="56" t="s">
        <v>168</v>
      </c>
      <c r="K5" s="46" t="str">
        <f t="shared" si="3"/>
        <v/>
      </c>
    </row>
    <row r="6" spans="1:12" s="50" customFormat="1" x14ac:dyDescent="0.25">
      <c r="A6" s="11" t="str">
        <f t="shared" si="0"/>
        <v/>
      </c>
      <c r="B6" s="27"/>
      <c r="C6" s="27"/>
      <c r="D6" s="40" t="str">
        <f t="shared" si="1"/>
        <v/>
      </c>
      <c r="E6" s="20" t="str">
        <f t="shared" si="2"/>
        <v/>
      </c>
      <c r="F6" s="25"/>
      <c r="G6" s="52" t="s">
        <v>101</v>
      </c>
      <c r="H6" s="13" t="s">
        <v>4</v>
      </c>
      <c r="I6" s="56" t="s">
        <v>169</v>
      </c>
      <c r="K6" s="46" t="str">
        <f t="shared" si="3"/>
        <v/>
      </c>
      <c r="L6" s="49"/>
    </row>
    <row r="7" spans="1:12" x14ac:dyDescent="0.25">
      <c r="A7" s="11" t="str">
        <f t="shared" si="0"/>
        <v>7η</v>
      </c>
      <c r="B7" s="27">
        <v>43875</v>
      </c>
      <c r="C7" s="27">
        <v>43879</v>
      </c>
      <c r="D7" s="40">
        <f t="shared" si="1"/>
        <v>5</v>
      </c>
      <c r="E7" s="20" t="str">
        <f t="shared" si="2"/>
        <v>Παρ</v>
      </c>
      <c r="F7" s="15" t="s">
        <v>178</v>
      </c>
      <c r="G7" s="33" t="s">
        <v>75</v>
      </c>
      <c r="H7" s="13" t="s">
        <v>176</v>
      </c>
      <c r="I7" s="56" t="s">
        <v>165</v>
      </c>
      <c r="K7" s="46" t="str">
        <f t="shared" si="3"/>
        <v/>
      </c>
    </row>
    <row r="8" spans="1:12" hidden="1" x14ac:dyDescent="0.25">
      <c r="A8" s="11" t="str">
        <f t="shared" si="0"/>
        <v>7η</v>
      </c>
      <c r="B8" s="27">
        <v>43875</v>
      </c>
      <c r="C8" s="27">
        <v>43879</v>
      </c>
      <c r="D8" s="40">
        <f t="shared" si="1"/>
        <v>5</v>
      </c>
      <c r="E8" s="20" t="str">
        <f t="shared" si="2"/>
        <v>Παρ</v>
      </c>
      <c r="F8" s="15" t="s">
        <v>178</v>
      </c>
      <c r="G8" s="32" t="s">
        <v>76</v>
      </c>
      <c r="H8" s="13" t="s">
        <v>176</v>
      </c>
      <c r="I8" s="56" t="s">
        <v>164</v>
      </c>
      <c r="K8" s="46" t="str">
        <f t="shared" si="3"/>
        <v/>
      </c>
    </row>
    <row r="9" spans="1:12" x14ac:dyDescent="0.25">
      <c r="A9" s="11" t="str">
        <f t="shared" si="0"/>
        <v>8η</v>
      </c>
      <c r="B9" s="27">
        <v>43878</v>
      </c>
      <c r="C9" s="27">
        <v>43884</v>
      </c>
      <c r="D9" s="40">
        <f t="shared" si="1"/>
        <v>7</v>
      </c>
      <c r="E9" s="20" t="str">
        <f t="shared" si="2"/>
        <v>Δευ</v>
      </c>
      <c r="F9" s="25"/>
      <c r="G9" s="52" t="s">
        <v>101</v>
      </c>
      <c r="H9" s="13" t="s">
        <v>4</v>
      </c>
      <c r="I9" s="56" t="s">
        <v>169</v>
      </c>
      <c r="K9" s="46" t="str">
        <f t="shared" si="3"/>
        <v/>
      </c>
    </row>
    <row r="10" spans="1:12" x14ac:dyDescent="0.25">
      <c r="A10" s="11" t="str">
        <f t="shared" si="0"/>
        <v>9η</v>
      </c>
      <c r="B10" s="27">
        <v>43885</v>
      </c>
      <c r="C10" s="27">
        <v>43891</v>
      </c>
      <c r="D10" s="40">
        <f t="shared" si="1"/>
        <v>7</v>
      </c>
      <c r="E10" s="20" t="str">
        <f t="shared" si="2"/>
        <v>Δευ</v>
      </c>
      <c r="F10" s="25"/>
      <c r="G10" s="52" t="s">
        <v>101</v>
      </c>
      <c r="H10" s="13" t="s">
        <v>4</v>
      </c>
      <c r="I10" s="56" t="s">
        <v>169</v>
      </c>
      <c r="K10" s="46" t="str">
        <f t="shared" si="3"/>
        <v/>
      </c>
    </row>
    <row r="11" spans="1:12" x14ac:dyDescent="0.25">
      <c r="A11" s="11" t="str">
        <f t="shared" si="0"/>
        <v>9η</v>
      </c>
      <c r="B11" s="27">
        <v>43889</v>
      </c>
      <c r="C11" s="27">
        <v>43893</v>
      </c>
      <c r="D11" s="40">
        <f t="shared" si="1"/>
        <v>5</v>
      </c>
      <c r="E11" s="20" t="str">
        <f t="shared" si="2"/>
        <v>Παρ</v>
      </c>
      <c r="F11" s="12" t="s">
        <v>107</v>
      </c>
      <c r="G11" s="33" t="s">
        <v>78</v>
      </c>
      <c r="H11" s="13" t="s">
        <v>208</v>
      </c>
      <c r="I11" s="56" t="s">
        <v>165</v>
      </c>
      <c r="K11" s="46" t="str">
        <f t="shared" si="3"/>
        <v/>
      </c>
    </row>
    <row r="12" spans="1:12" hidden="1" x14ac:dyDescent="0.25">
      <c r="A12" s="11" t="str">
        <f t="shared" si="0"/>
        <v>9η</v>
      </c>
      <c r="B12" s="27">
        <v>43889</v>
      </c>
      <c r="C12" s="27">
        <v>43893</v>
      </c>
      <c r="D12" s="40">
        <f t="shared" si="1"/>
        <v>5</v>
      </c>
      <c r="E12" s="20" t="str">
        <f t="shared" si="2"/>
        <v>Παρ</v>
      </c>
      <c r="F12" s="12" t="s">
        <v>107</v>
      </c>
      <c r="G12" s="32" t="s">
        <v>79</v>
      </c>
      <c r="H12" s="13" t="s">
        <v>174</v>
      </c>
      <c r="I12" s="56" t="s">
        <v>164</v>
      </c>
      <c r="K12" s="46" t="str">
        <f t="shared" si="3"/>
        <v/>
      </c>
    </row>
    <row r="13" spans="1:12" x14ac:dyDescent="0.25">
      <c r="A13" s="11" t="str">
        <f t="shared" si="0"/>
        <v>10η</v>
      </c>
      <c r="B13" s="27">
        <v>43892</v>
      </c>
      <c r="C13" s="27">
        <v>43898</v>
      </c>
      <c r="D13" s="40">
        <f t="shared" si="1"/>
        <v>7</v>
      </c>
      <c r="E13" s="20" t="str">
        <f t="shared" si="2"/>
        <v>Δευ</v>
      </c>
      <c r="F13" s="25"/>
      <c r="G13" s="52" t="s">
        <v>101</v>
      </c>
      <c r="H13" s="13" t="s">
        <v>4</v>
      </c>
      <c r="I13" s="56" t="s">
        <v>169</v>
      </c>
      <c r="K13" s="46" t="str">
        <f t="shared" si="3"/>
        <v/>
      </c>
    </row>
    <row r="14" spans="1:12" x14ac:dyDescent="0.25">
      <c r="A14" s="11" t="str">
        <f t="shared" si="0"/>
        <v>10η</v>
      </c>
      <c r="B14" s="27">
        <v>43896</v>
      </c>
      <c r="C14" s="27">
        <v>43898</v>
      </c>
      <c r="D14" s="40">
        <f t="shared" si="1"/>
        <v>3</v>
      </c>
      <c r="E14" s="20" t="str">
        <f t="shared" si="2"/>
        <v>Παρ</v>
      </c>
      <c r="F14" s="15"/>
      <c r="G14" s="52" t="s">
        <v>11</v>
      </c>
      <c r="H14" s="13"/>
      <c r="I14" s="56" t="s">
        <v>169</v>
      </c>
      <c r="K14" s="46" t="str">
        <f t="shared" si="3"/>
        <v/>
      </c>
    </row>
    <row r="15" spans="1:12" x14ac:dyDescent="0.25">
      <c r="A15" s="11" t="str">
        <f t="shared" si="0"/>
        <v>11η</v>
      </c>
      <c r="B15" s="27">
        <v>43899</v>
      </c>
      <c r="C15" s="27">
        <v>43905</v>
      </c>
      <c r="D15" s="40">
        <f t="shared" si="1"/>
        <v>7</v>
      </c>
      <c r="E15" s="20" t="str">
        <f t="shared" si="2"/>
        <v>Δευ</v>
      </c>
      <c r="F15" s="25"/>
      <c r="G15" s="52" t="s">
        <v>101</v>
      </c>
      <c r="H15" s="13" t="s">
        <v>4</v>
      </c>
      <c r="I15" s="56" t="s">
        <v>169</v>
      </c>
      <c r="K15" s="46" t="str">
        <f t="shared" si="3"/>
        <v/>
      </c>
    </row>
    <row r="16" spans="1:12" ht="21" x14ac:dyDescent="0.25">
      <c r="A16" s="11" t="str">
        <f t="shared" si="0"/>
        <v>11η</v>
      </c>
      <c r="B16" s="27">
        <v>43903</v>
      </c>
      <c r="C16" s="27">
        <v>43907</v>
      </c>
      <c r="D16" s="40">
        <f t="shared" si="1"/>
        <v>5</v>
      </c>
      <c r="E16" s="20" t="str">
        <f t="shared" si="2"/>
        <v>Παρ</v>
      </c>
      <c r="F16" s="12" t="s">
        <v>181</v>
      </c>
      <c r="G16" s="51" t="s">
        <v>77</v>
      </c>
      <c r="H16" s="65" t="s">
        <v>189</v>
      </c>
      <c r="I16" s="56" t="s">
        <v>163</v>
      </c>
      <c r="K16" s="46" t="str">
        <f t="shared" si="3"/>
        <v/>
      </c>
    </row>
    <row r="17" spans="1:12" x14ac:dyDescent="0.25">
      <c r="A17" s="11" t="str">
        <f t="shared" si="0"/>
        <v>12η</v>
      </c>
      <c r="B17" s="27">
        <v>43906</v>
      </c>
      <c r="C17" s="27">
        <v>43912</v>
      </c>
      <c r="D17" s="40">
        <f t="shared" si="1"/>
        <v>7</v>
      </c>
      <c r="E17" s="20" t="str">
        <f t="shared" si="2"/>
        <v>Δευ</v>
      </c>
      <c r="F17" s="12"/>
      <c r="G17" s="52" t="s">
        <v>101</v>
      </c>
      <c r="H17" s="13" t="s">
        <v>4</v>
      </c>
      <c r="I17" s="56" t="s">
        <v>169</v>
      </c>
      <c r="K17" s="46" t="str">
        <f t="shared" si="3"/>
        <v/>
      </c>
    </row>
    <row r="18" spans="1:12" x14ac:dyDescent="0.25">
      <c r="A18" s="11" t="str">
        <f t="shared" si="0"/>
        <v>13η</v>
      </c>
      <c r="B18" s="27">
        <v>43913</v>
      </c>
      <c r="C18" s="27">
        <v>43918</v>
      </c>
      <c r="D18" s="40">
        <f t="shared" si="1"/>
        <v>6</v>
      </c>
      <c r="E18" s="20" t="str">
        <f t="shared" si="2"/>
        <v>Δευ</v>
      </c>
      <c r="F18" s="22" t="s">
        <v>108</v>
      </c>
      <c r="G18" s="29" t="s">
        <v>5</v>
      </c>
      <c r="H18" s="13" t="s">
        <v>176</v>
      </c>
      <c r="I18" s="56" t="s">
        <v>6</v>
      </c>
      <c r="K18" s="46" t="str">
        <f t="shared" si="3"/>
        <v/>
      </c>
    </row>
    <row r="19" spans="1:12" x14ac:dyDescent="0.25">
      <c r="A19" s="11" t="str">
        <f t="shared" si="0"/>
        <v>13η</v>
      </c>
      <c r="B19" s="27">
        <v>43913</v>
      </c>
      <c r="C19" s="27">
        <v>43919</v>
      </c>
      <c r="D19" s="40">
        <f t="shared" si="1"/>
        <v>7</v>
      </c>
      <c r="E19" s="20" t="str">
        <f t="shared" si="2"/>
        <v>Δευ</v>
      </c>
      <c r="F19" s="12"/>
      <c r="G19" s="52" t="s">
        <v>101</v>
      </c>
      <c r="H19" s="13" t="s">
        <v>4</v>
      </c>
      <c r="I19" s="56" t="s">
        <v>169</v>
      </c>
      <c r="K19" s="46" t="str">
        <f t="shared" si="3"/>
        <v/>
      </c>
    </row>
    <row r="20" spans="1:12" x14ac:dyDescent="0.25">
      <c r="A20" s="11" t="str">
        <f t="shared" si="0"/>
        <v>13η</v>
      </c>
      <c r="B20" s="27">
        <v>43913</v>
      </c>
      <c r="C20" s="27">
        <v>43920</v>
      </c>
      <c r="D20" s="40">
        <f t="shared" si="1"/>
        <v>8</v>
      </c>
      <c r="E20" s="20" t="str">
        <f t="shared" si="2"/>
        <v>Δευ</v>
      </c>
      <c r="F20" s="12" t="s">
        <v>109</v>
      </c>
      <c r="G20" s="31" t="s">
        <v>7</v>
      </c>
      <c r="H20" s="13" t="s">
        <v>8</v>
      </c>
      <c r="I20" s="56" t="s">
        <v>0</v>
      </c>
      <c r="K20" s="46" t="str">
        <f t="shared" si="3"/>
        <v/>
      </c>
    </row>
    <row r="21" spans="1:12" x14ac:dyDescent="0.25">
      <c r="A21" s="11" t="str">
        <f t="shared" si="0"/>
        <v>14η</v>
      </c>
      <c r="B21" s="27">
        <v>43920</v>
      </c>
      <c r="C21" s="27">
        <v>43926</v>
      </c>
      <c r="D21" s="40">
        <f t="shared" si="1"/>
        <v>7</v>
      </c>
      <c r="E21" s="20" t="str">
        <f t="shared" si="2"/>
        <v>Δευ</v>
      </c>
      <c r="F21" s="15" t="s">
        <v>110</v>
      </c>
      <c r="G21" s="31" t="s">
        <v>9</v>
      </c>
      <c r="H21" s="13" t="s">
        <v>10</v>
      </c>
      <c r="I21" s="56" t="s">
        <v>0</v>
      </c>
      <c r="K21" s="46" t="str">
        <f t="shared" si="3"/>
        <v/>
      </c>
    </row>
    <row r="22" spans="1:12" x14ac:dyDescent="0.25">
      <c r="A22" s="11" t="str">
        <f t="shared" si="0"/>
        <v>14η</v>
      </c>
      <c r="B22" s="27">
        <v>43920</v>
      </c>
      <c r="C22" s="27">
        <v>43926</v>
      </c>
      <c r="D22" s="40">
        <f t="shared" si="1"/>
        <v>7</v>
      </c>
      <c r="E22" s="20" t="str">
        <f t="shared" si="2"/>
        <v>Δευ</v>
      </c>
      <c r="F22" s="12"/>
      <c r="G22" s="52" t="s">
        <v>101</v>
      </c>
      <c r="H22" s="13" t="s">
        <v>4</v>
      </c>
      <c r="I22" s="56" t="s">
        <v>169</v>
      </c>
      <c r="K22" s="46" t="str">
        <f t="shared" si="3"/>
        <v/>
      </c>
    </row>
    <row r="23" spans="1:12" x14ac:dyDescent="0.25">
      <c r="A23" s="11" t="str">
        <f t="shared" si="0"/>
        <v>14η</v>
      </c>
      <c r="B23" s="27">
        <v>43923</v>
      </c>
      <c r="C23" s="27">
        <v>43933</v>
      </c>
      <c r="D23" s="40">
        <f t="shared" si="1"/>
        <v>11</v>
      </c>
      <c r="E23" s="20" t="str">
        <f t="shared" si="2"/>
        <v>Πεμ</v>
      </c>
      <c r="F23" s="12" t="s">
        <v>111</v>
      </c>
      <c r="G23" s="29" t="s">
        <v>58</v>
      </c>
      <c r="H23" s="13" t="s">
        <v>49</v>
      </c>
      <c r="I23" s="56" t="s">
        <v>12</v>
      </c>
      <c r="K23" s="46" t="str">
        <f t="shared" si="3"/>
        <v/>
      </c>
    </row>
    <row r="24" spans="1:12" x14ac:dyDescent="0.25">
      <c r="A24" s="11" t="str">
        <f t="shared" si="0"/>
        <v>15η</v>
      </c>
      <c r="B24" s="27">
        <v>43928</v>
      </c>
      <c r="C24" s="27">
        <v>43935</v>
      </c>
      <c r="D24" s="40">
        <f t="shared" si="1"/>
        <v>8</v>
      </c>
      <c r="E24" s="20" t="str">
        <f t="shared" si="2"/>
        <v>Τρι</v>
      </c>
      <c r="F24" s="12" t="s">
        <v>112</v>
      </c>
      <c r="G24" s="29" t="s">
        <v>59</v>
      </c>
      <c r="H24" s="13" t="s">
        <v>49</v>
      </c>
      <c r="I24" s="56" t="s">
        <v>12</v>
      </c>
      <c r="K24" s="46" t="str">
        <f t="shared" si="3"/>
        <v/>
      </c>
    </row>
    <row r="25" spans="1:12" s="50" customFormat="1" x14ac:dyDescent="0.25">
      <c r="A25" s="11" t="str">
        <f t="shared" si="0"/>
        <v>17η</v>
      </c>
      <c r="B25" s="27">
        <v>43942</v>
      </c>
      <c r="C25" s="27">
        <v>43950</v>
      </c>
      <c r="D25" s="40">
        <f t="shared" si="1"/>
        <v>9</v>
      </c>
      <c r="E25" s="20" t="str">
        <f t="shared" si="2"/>
        <v>Τρι</v>
      </c>
      <c r="F25" s="15" t="s">
        <v>113</v>
      </c>
      <c r="G25" s="29" t="s">
        <v>60</v>
      </c>
      <c r="H25" s="13" t="s">
        <v>49</v>
      </c>
      <c r="I25" s="56" t="s">
        <v>12</v>
      </c>
      <c r="K25" s="46" t="str">
        <f t="shared" si="3"/>
        <v/>
      </c>
      <c r="L25" s="49"/>
    </row>
    <row r="26" spans="1:12" s="50" customFormat="1" x14ac:dyDescent="0.25">
      <c r="A26" s="11" t="str">
        <f t="shared" si="0"/>
        <v>17η</v>
      </c>
      <c r="B26" s="27">
        <v>43942</v>
      </c>
      <c r="C26" s="27">
        <v>43947</v>
      </c>
      <c r="D26" s="40">
        <f t="shared" si="1"/>
        <v>6</v>
      </c>
      <c r="E26" s="20" t="str">
        <f t="shared" si="2"/>
        <v>Τρι</v>
      </c>
      <c r="F26" s="15" t="s">
        <v>185</v>
      </c>
      <c r="G26" s="32" t="s">
        <v>188</v>
      </c>
      <c r="H26" s="13" t="s">
        <v>186</v>
      </c>
      <c r="I26" s="56" t="s">
        <v>187</v>
      </c>
      <c r="K26" s="46" t="str">
        <f t="shared" si="3"/>
        <v/>
      </c>
      <c r="L26" s="49"/>
    </row>
    <row r="27" spans="1:12" s="50" customFormat="1" x14ac:dyDescent="0.25">
      <c r="A27" s="11" t="str">
        <f t="shared" si="0"/>
        <v>17η</v>
      </c>
      <c r="B27" s="27">
        <v>43943</v>
      </c>
      <c r="C27" s="27">
        <v>43947</v>
      </c>
      <c r="D27" s="40">
        <f t="shared" si="1"/>
        <v>5</v>
      </c>
      <c r="E27" s="20" t="str">
        <f t="shared" si="2"/>
        <v>Τετ</v>
      </c>
      <c r="F27" s="12" t="s">
        <v>179</v>
      </c>
      <c r="G27" s="54" t="s">
        <v>64</v>
      </c>
      <c r="H27" s="13" t="s">
        <v>65</v>
      </c>
      <c r="I27" s="56" t="s">
        <v>168</v>
      </c>
      <c r="K27" s="46" t="str">
        <f t="shared" si="3"/>
        <v/>
      </c>
      <c r="L27" s="49"/>
    </row>
    <row r="28" spans="1:12" s="50" customFormat="1" x14ac:dyDescent="0.25">
      <c r="A28" s="11" t="str">
        <f t="shared" si="0"/>
        <v>17η</v>
      </c>
      <c r="B28" s="27">
        <v>43946</v>
      </c>
      <c r="C28" s="27">
        <v>43950</v>
      </c>
      <c r="D28" s="40">
        <f t="shared" si="1"/>
        <v>5</v>
      </c>
      <c r="E28" s="20" t="str">
        <f t="shared" si="2"/>
        <v>Σαβ</v>
      </c>
      <c r="F28" s="15" t="s">
        <v>114</v>
      </c>
      <c r="G28" s="29" t="s">
        <v>61</v>
      </c>
      <c r="H28" s="13" t="s">
        <v>49</v>
      </c>
      <c r="I28" s="56" t="s">
        <v>12</v>
      </c>
      <c r="K28" s="46" t="str">
        <f t="shared" si="3"/>
        <v/>
      </c>
      <c r="L28" s="49"/>
    </row>
    <row r="29" spans="1:12" s="50" customFormat="1" x14ac:dyDescent="0.25">
      <c r="A29" s="11" t="str">
        <f t="shared" si="0"/>
        <v>18η</v>
      </c>
      <c r="B29" s="27">
        <v>43949</v>
      </c>
      <c r="C29" s="27">
        <v>43954</v>
      </c>
      <c r="D29" s="40">
        <f t="shared" si="1"/>
        <v>6</v>
      </c>
      <c r="E29" s="20" t="str">
        <f t="shared" si="2"/>
        <v>Τρι</v>
      </c>
      <c r="F29" s="12" t="s">
        <v>115</v>
      </c>
      <c r="G29" s="54" t="s">
        <v>68</v>
      </c>
      <c r="H29" s="13" t="s">
        <v>13</v>
      </c>
      <c r="I29" s="56" t="s">
        <v>168</v>
      </c>
      <c r="K29" s="46" t="str">
        <f t="shared" si="3"/>
        <v/>
      </c>
      <c r="L29" s="49"/>
    </row>
    <row r="30" spans="1:12" s="50" customFormat="1" x14ac:dyDescent="0.25">
      <c r="A30" s="11" t="str">
        <f t="shared" si="0"/>
        <v>19η</v>
      </c>
      <c r="B30" s="27">
        <v>43954</v>
      </c>
      <c r="C30" s="27">
        <v>43961</v>
      </c>
      <c r="D30" s="40">
        <f t="shared" si="1"/>
        <v>8</v>
      </c>
      <c r="E30" s="20" t="str">
        <f t="shared" si="2"/>
        <v>Κυρ</v>
      </c>
      <c r="F30" s="12" t="s">
        <v>90</v>
      </c>
      <c r="G30" s="54" t="s">
        <v>14</v>
      </c>
      <c r="H30" s="13" t="s">
        <v>15</v>
      </c>
      <c r="I30" s="56" t="s">
        <v>168</v>
      </c>
      <c r="K30" s="46" t="str">
        <f t="shared" si="3"/>
        <v/>
      </c>
      <c r="L30" s="49"/>
    </row>
    <row r="31" spans="1:12" s="50" customFormat="1" x14ac:dyDescent="0.25">
      <c r="A31" s="11" t="str">
        <f t="shared" si="0"/>
        <v>19η</v>
      </c>
      <c r="B31" s="27">
        <v>43959</v>
      </c>
      <c r="C31" s="27">
        <v>43961</v>
      </c>
      <c r="D31" s="40">
        <f t="shared" si="1"/>
        <v>3</v>
      </c>
      <c r="E31" s="20" t="str">
        <f t="shared" si="2"/>
        <v>Παρ</v>
      </c>
      <c r="F31" s="12" t="s">
        <v>159</v>
      </c>
      <c r="G31" s="29" t="s">
        <v>87</v>
      </c>
      <c r="H31" s="13" t="s">
        <v>173</v>
      </c>
      <c r="I31" s="56">
        <v>10</v>
      </c>
      <c r="K31" s="46" t="str">
        <f t="shared" si="3"/>
        <v/>
      </c>
      <c r="L31" s="49"/>
    </row>
    <row r="32" spans="1:12" s="50" customFormat="1" x14ac:dyDescent="0.25">
      <c r="A32" s="11" t="str">
        <f t="shared" si="0"/>
        <v>20η</v>
      </c>
      <c r="B32" s="27">
        <v>43966</v>
      </c>
      <c r="C32" s="27">
        <v>43970</v>
      </c>
      <c r="D32" s="40">
        <f t="shared" si="1"/>
        <v>5</v>
      </c>
      <c r="E32" s="20" t="str">
        <f t="shared" si="2"/>
        <v>Παρ</v>
      </c>
      <c r="F32" s="15" t="s">
        <v>116</v>
      </c>
      <c r="G32" s="33" t="s">
        <v>85</v>
      </c>
      <c r="H32" s="13" t="s">
        <v>174</v>
      </c>
      <c r="I32" s="56" t="s">
        <v>165</v>
      </c>
      <c r="K32" s="46" t="str">
        <f t="shared" si="3"/>
        <v/>
      </c>
      <c r="L32" s="49"/>
    </row>
    <row r="33" spans="1:12" s="50" customFormat="1" hidden="1" x14ac:dyDescent="0.25">
      <c r="A33" s="11" t="str">
        <f t="shared" si="0"/>
        <v>20η</v>
      </c>
      <c r="B33" s="27">
        <v>43966</v>
      </c>
      <c r="C33" s="27">
        <v>43970</v>
      </c>
      <c r="D33" s="40">
        <f t="shared" si="1"/>
        <v>5</v>
      </c>
      <c r="E33" s="20" t="str">
        <f t="shared" si="2"/>
        <v>Παρ</v>
      </c>
      <c r="F33" s="15" t="s">
        <v>116</v>
      </c>
      <c r="G33" s="32" t="s">
        <v>91</v>
      </c>
      <c r="H33" s="13" t="s">
        <v>174</v>
      </c>
      <c r="I33" s="56" t="s">
        <v>164</v>
      </c>
      <c r="K33" s="46">
        <f t="shared" si="3"/>
        <v>1</v>
      </c>
      <c r="L33" s="49"/>
    </row>
    <row r="34" spans="1:12" s="50" customFormat="1" x14ac:dyDescent="0.25">
      <c r="A34" s="11" t="str">
        <f t="shared" si="0"/>
        <v>20η</v>
      </c>
      <c r="B34" s="27">
        <v>43965</v>
      </c>
      <c r="C34" s="27">
        <v>43971</v>
      </c>
      <c r="D34" s="40">
        <f t="shared" si="1"/>
        <v>7</v>
      </c>
      <c r="E34" s="20" t="str">
        <f t="shared" si="2"/>
        <v>Πεμ</v>
      </c>
      <c r="F34" s="12" t="s">
        <v>193</v>
      </c>
      <c r="G34" s="54" t="s">
        <v>69</v>
      </c>
      <c r="H34" s="13" t="s">
        <v>16</v>
      </c>
      <c r="I34" s="56" t="s">
        <v>168</v>
      </c>
      <c r="K34" s="46" t="str">
        <f t="shared" si="3"/>
        <v/>
      </c>
      <c r="L34" s="49"/>
    </row>
    <row r="35" spans="1:12" s="50" customFormat="1" x14ac:dyDescent="0.25">
      <c r="A35" s="11" t="str">
        <f t="shared" si="0"/>
        <v>21η</v>
      </c>
      <c r="B35" s="27">
        <v>43974</v>
      </c>
      <c r="C35" s="27">
        <v>43982</v>
      </c>
      <c r="D35" s="40">
        <f t="shared" si="1"/>
        <v>9</v>
      </c>
      <c r="E35" s="20" t="str">
        <f t="shared" si="2"/>
        <v>Σαβ</v>
      </c>
      <c r="F35" s="12" t="s">
        <v>117</v>
      </c>
      <c r="G35" s="54" t="s">
        <v>17</v>
      </c>
      <c r="H35" s="13" t="s">
        <v>10</v>
      </c>
      <c r="I35" s="56" t="s">
        <v>168</v>
      </c>
      <c r="K35" s="46" t="str">
        <f t="shared" si="3"/>
        <v/>
      </c>
      <c r="L35" s="49"/>
    </row>
    <row r="36" spans="1:12" s="50" customFormat="1" x14ac:dyDescent="0.25">
      <c r="A36" s="11" t="str">
        <f t="shared" si="0"/>
        <v>23η</v>
      </c>
      <c r="B36" s="27">
        <v>43985</v>
      </c>
      <c r="C36" s="27">
        <v>43989</v>
      </c>
      <c r="D36" s="40">
        <f t="shared" si="1"/>
        <v>5</v>
      </c>
      <c r="E36" s="20" t="str">
        <f t="shared" si="2"/>
        <v>Τετ</v>
      </c>
      <c r="F36" s="15" t="s">
        <v>150</v>
      </c>
      <c r="G36" s="54" t="s">
        <v>19</v>
      </c>
      <c r="H36" s="13" t="s">
        <v>70</v>
      </c>
      <c r="I36" s="56" t="s">
        <v>168</v>
      </c>
      <c r="K36" s="46" t="str">
        <f t="shared" si="3"/>
        <v/>
      </c>
      <c r="L36" s="49"/>
    </row>
    <row r="37" spans="1:12" s="50" customFormat="1" x14ac:dyDescent="0.25">
      <c r="A37" s="11" t="str">
        <f t="shared" si="0"/>
        <v>23η</v>
      </c>
      <c r="B37" s="27">
        <v>43986</v>
      </c>
      <c r="C37" s="27">
        <v>43989</v>
      </c>
      <c r="D37" s="40">
        <f t="shared" si="1"/>
        <v>4</v>
      </c>
      <c r="E37" s="20" t="str">
        <f t="shared" si="2"/>
        <v>Πεμ</v>
      </c>
      <c r="F37" s="15" t="s">
        <v>118</v>
      </c>
      <c r="G37" s="55" t="s">
        <v>167</v>
      </c>
      <c r="H37" s="13" t="s">
        <v>65</v>
      </c>
      <c r="I37" s="56" t="s">
        <v>166</v>
      </c>
      <c r="K37" s="46" t="str">
        <f t="shared" si="3"/>
        <v/>
      </c>
      <c r="L37" s="49"/>
    </row>
    <row r="38" spans="1:12" s="50" customFormat="1" x14ac:dyDescent="0.25">
      <c r="A38" s="11" t="str">
        <f t="shared" si="0"/>
        <v>24η</v>
      </c>
      <c r="B38" s="27">
        <v>43990</v>
      </c>
      <c r="C38" s="27">
        <v>43996</v>
      </c>
      <c r="D38" s="40">
        <f t="shared" si="1"/>
        <v>7</v>
      </c>
      <c r="E38" s="20" t="str">
        <f t="shared" si="2"/>
        <v>Δευ</v>
      </c>
      <c r="F38" s="15" t="s">
        <v>119</v>
      </c>
      <c r="G38" s="54" t="s">
        <v>20</v>
      </c>
      <c r="H38" s="13" t="s">
        <v>71</v>
      </c>
      <c r="I38" s="56" t="s">
        <v>168</v>
      </c>
      <c r="K38" s="46" t="str">
        <f t="shared" si="3"/>
        <v/>
      </c>
      <c r="L38" s="49"/>
    </row>
    <row r="39" spans="1:12" s="50" customFormat="1" x14ac:dyDescent="0.25">
      <c r="A39" s="11" t="str">
        <f t="shared" si="0"/>
        <v>24η</v>
      </c>
      <c r="B39" s="27">
        <v>43994</v>
      </c>
      <c r="C39" s="27">
        <v>43996</v>
      </c>
      <c r="D39" s="40">
        <f t="shared" si="1"/>
        <v>3</v>
      </c>
      <c r="E39" s="20" t="str">
        <f t="shared" si="2"/>
        <v>Παρ</v>
      </c>
      <c r="F39" s="15" t="s">
        <v>92</v>
      </c>
      <c r="G39" s="29" t="s">
        <v>18</v>
      </c>
      <c r="H39" s="13" t="s">
        <v>28</v>
      </c>
      <c r="I39" s="56">
        <v>10</v>
      </c>
      <c r="K39" s="46" t="str">
        <f t="shared" si="3"/>
        <v/>
      </c>
      <c r="L39" s="49"/>
    </row>
    <row r="40" spans="1:12" s="50" customFormat="1" x14ac:dyDescent="0.25">
      <c r="A40" s="11" t="str">
        <f t="shared" si="0"/>
        <v>24η</v>
      </c>
      <c r="B40" s="27">
        <v>43994</v>
      </c>
      <c r="C40" s="27">
        <v>44003</v>
      </c>
      <c r="D40" s="40">
        <f t="shared" si="1"/>
        <v>10</v>
      </c>
      <c r="E40" s="20" t="str">
        <f t="shared" si="2"/>
        <v>Παρ</v>
      </c>
      <c r="F40" s="15" t="s">
        <v>120</v>
      </c>
      <c r="G40" s="29" t="s">
        <v>23</v>
      </c>
      <c r="H40" s="13" t="s">
        <v>86</v>
      </c>
      <c r="I40" s="56" t="s">
        <v>12</v>
      </c>
      <c r="K40" s="46" t="str">
        <f t="shared" si="3"/>
        <v/>
      </c>
      <c r="L40" s="49"/>
    </row>
    <row r="41" spans="1:12" s="50" customFormat="1" x14ac:dyDescent="0.25">
      <c r="A41" s="11" t="str">
        <f t="shared" si="0"/>
        <v>25η</v>
      </c>
      <c r="B41" s="27">
        <v>43997</v>
      </c>
      <c r="C41" s="27">
        <v>44003</v>
      </c>
      <c r="D41" s="40">
        <f t="shared" si="1"/>
        <v>7</v>
      </c>
      <c r="E41" s="20" t="str">
        <f t="shared" si="2"/>
        <v>Δευ</v>
      </c>
      <c r="F41" s="15" t="s">
        <v>121</v>
      </c>
      <c r="G41" s="31" t="s">
        <v>93</v>
      </c>
      <c r="H41" s="13" t="s">
        <v>105</v>
      </c>
      <c r="I41" s="56" t="s">
        <v>0</v>
      </c>
      <c r="K41" s="46" t="str">
        <f t="shared" si="3"/>
        <v/>
      </c>
      <c r="L41" s="49"/>
    </row>
    <row r="42" spans="1:12" s="50" customFormat="1" x14ac:dyDescent="0.25">
      <c r="A42" s="11" t="str">
        <f t="shared" si="0"/>
        <v>25η</v>
      </c>
      <c r="B42" s="27">
        <v>43997</v>
      </c>
      <c r="C42" s="27">
        <v>44003</v>
      </c>
      <c r="D42" s="40">
        <f t="shared" si="1"/>
        <v>7</v>
      </c>
      <c r="E42" s="20" t="str">
        <f t="shared" si="2"/>
        <v>Δευ</v>
      </c>
      <c r="F42" s="15" t="s">
        <v>122</v>
      </c>
      <c r="G42" s="54" t="s">
        <v>21</v>
      </c>
      <c r="H42" s="13" t="s">
        <v>22</v>
      </c>
      <c r="I42" s="56" t="s">
        <v>168</v>
      </c>
      <c r="K42" s="46" t="str">
        <f t="shared" si="3"/>
        <v/>
      </c>
      <c r="L42" s="49"/>
    </row>
    <row r="43" spans="1:12" s="50" customFormat="1" x14ac:dyDescent="0.25">
      <c r="A43" s="11" t="str">
        <f t="shared" si="0"/>
        <v>26η</v>
      </c>
      <c r="B43" s="27">
        <v>44004</v>
      </c>
      <c r="C43" s="27">
        <v>44010</v>
      </c>
      <c r="D43" s="40">
        <f t="shared" si="1"/>
        <v>7</v>
      </c>
      <c r="E43" s="20" t="str">
        <f t="shared" si="2"/>
        <v>Δευ</v>
      </c>
      <c r="F43" s="15" t="s">
        <v>123</v>
      </c>
      <c r="G43" s="31" t="s">
        <v>94</v>
      </c>
      <c r="H43" s="13" t="s">
        <v>65</v>
      </c>
      <c r="I43" s="56" t="s">
        <v>0</v>
      </c>
      <c r="K43" s="46" t="str">
        <f t="shared" si="3"/>
        <v/>
      </c>
      <c r="L43" s="49"/>
    </row>
    <row r="44" spans="1:12" s="50" customFormat="1" x14ac:dyDescent="0.25">
      <c r="A44" s="11" t="str">
        <f t="shared" si="0"/>
        <v>26η</v>
      </c>
      <c r="B44" s="27">
        <v>44004</v>
      </c>
      <c r="C44" s="27">
        <v>44010</v>
      </c>
      <c r="D44" s="40">
        <f t="shared" si="1"/>
        <v>7</v>
      </c>
      <c r="E44" s="20" t="str">
        <f t="shared" si="2"/>
        <v>Δευ</v>
      </c>
      <c r="F44" s="15" t="s">
        <v>123</v>
      </c>
      <c r="G44" s="31" t="s">
        <v>46</v>
      </c>
      <c r="H44" s="13" t="s">
        <v>24</v>
      </c>
      <c r="I44" s="56" t="s">
        <v>3</v>
      </c>
      <c r="K44" s="46" t="str">
        <f t="shared" si="3"/>
        <v/>
      </c>
      <c r="L44" s="49"/>
    </row>
    <row r="45" spans="1:12" s="50" customFormat="1" x14ac:dyDescent="0.25">
      <c r="A45" s="11" t="str">
        <f t="shared" si="0"/>
        <v>27η</v>
      </c>
      <c r="B45" s="27">
        <v>44010</v>
      </c>
      <c r="C45" s="27">
        <v>44012</v>
      </c>
      <c r="D45" s="40">
        <f t="shared" si="1"/>
        <v>3</v>
      </c>
      <c r="E45" s="20" t="str">
        <f t="shared" si="2"/>
        <v>Κυρ</v>
      </c>
      <c r="F45" s="12" t="s">
        <v>126</v>
      </c>
      <c r="G45" s="30" t="s">
        <v>41</v>
      </c>
      <c r="H45" s="35"/>
      <c r="I45" s="56" t="s">
        <v>3</v>
      </c>
      <c r="K45" s="46" t="str">
        <f t="shared" si="3"/>
        <v/>
      </c>
      <c r="L45" s="49"/>
    </row>
    <row r="46" spans="1:12" s="50" customFormat="1" x14ac:dyDescent="0.25">
      <c r="A46" s="11" t="str">
        <f t="shared" si="0"/>
        <v>27η</v>
      </c>
      <c r="B46" s="27">
        <v>44010</v>
      </c>
      <c r="C46" s="27">
        <v>44012</v>
      </c>
      <c r="D46" s="40">
        <f t="shared" si="1"/>
        <v>3</v>
      </c>
      <c r="E46" s="20" t="str">
        <f t="shared" si="2"/>
        <v>Κυρ</v>
      </c>
      <c r="F46" s="12" t="s">
        <v>126</v>
      </c>
      <c r="G46" s="30" t="s">
        <v>40</v>
      </c>
      <c r="H46" s="35"/>
      <c r="I46" s="56" t="s">
        <v>3</v>
      </c>
      <c r="K46" s="46" t="str">
        <f t="shared" si="3"/>
        <v/>
      </c>
      <c r="L46" s="49"/>
    </row>
    <row r="47" spans="1:12" s="50" customFormat="1" x14ac:dyDescent="0.25">
      <c r="A47" s="11" t="str">
        <f t="shared" si="0"/>
        <v>27η</v>
      </c>
      <c r="B47" s="27">
        <v>44011</v>
      </c>
      <c r="C47" s="27">
        <v>44017</v>
      </c>
      <c r="D47" s="40">
        <f t="shared" si="1"/>
        <v>7</v>
      </c>
      <c r="E47" s="20" t="str">
        <f t="shared" si="2"/>
        <v>Δευ</v>
      </c>
      <c r="F47" s="12" t="s">
        <v>124</v>
      </c>
      <c r="G47" s="31" t="s">
        <v>44</v>
      </c>
      <c r="H47" s="13" t="s">
        <v>22</v>
      </c>
      <c r="I47" s="56" t="s">
        <v>3</v>
      </c>
      <c r="K47" s="46" t="str">
        <f t="shared" si="3"/>
        <v/>
      </c>
      <c r="L47" s="49"/>
    </row>
    <row r="48" spans="1:12" s="50" customFormat="1" x14ac:dyDescent="0.25">
      <c r="A48" s="11" t="str">
        <f t="shared" si="0"/>
        <v>28η</v>
      </c>
      <c r="B48" s="27">
        <v>44018</v>
      </c>
      <c r="C48" s="27">
        <v>44024</v>
      </c>
      <c r="D48" s="40">
        <f t="shared" si="1"/>
        <v>7</v>
      </c>
      <c r="E48" s="20" t="str">
        <f t="shared" si="2"/>
        <v>Δευ</v>
      </c>
      <c r="F48" s="12" t="s">
        <v>127</v>
      </c>
      <c r="G48" s="31" t="s">
        <v>45</v>
      </c>
      <c r="H48" s="13" t="s">
        <v>25</v>
      </c>
      <c r="I48" s="56" t="s">
        <v>3</v>
      </c>
      <c r="K48" s="46" t="str">
        <f t="shared" si="3"/>
        <v/>
      </c>
      <c r="L48" s="49"/>
    </row>
    <row r="49" spans="1:12" s="50" customFormat="1" x14ac:dyDescent="0.25">
      <c r="A49" s="11" t="str">
        <f t="shared" si="0"/>
        <v>28η</v>
      </c>
      <c r="B49" s="27">
        <v>44021</v>
      </c>
      <c r="C49" s="27">
        <v>44024</v>
      </c>
      <c r="D49" s="40">
        <f t="shared" si="1"/>
        <v>4</v>
      </c>
      <c r="E49" s="20" t="str">
        <f t="shared" si="2"/>
        <v>Πεμ</v>
      </c>
      <c r="F49" s="12" t="s">
        <v>125</v>
      </c>
      <c r="G49" s="55" t="s">
        <v>167</v>
      </c>
      <c r="H49" s="13" t="s">
        <v>55</v>
      </c>
      <c r="I49" s="56" t="s">
        <v>166</v>
      </c>
      <c r="K49" s="46" t="str">
        <f t="shared" si="3"/>
        <v/>
      </c>
      <c r="L49" s="49"/>
    </row>
    <row r="50" spans="1:12" s="50" customFormat="1" x14ac:dyDescent="0.25">
      <c r="A50" s="11" t="str">
        <f t="shared" si="0"/>
        <v>29η</v>
      </c>
      <c r="B50" s="27">
        <v>44024</v>
      </c>
      <c r="C50" s="27">
        <v>44029</v>
      </c>
      <c r="D50" s="40">
        <f t="shared" si="1"/>
        <v>6</v>
      </c>
      <c r="E50" s="20" t="str">
        <f t="shared" si="2"/>
        <v>Κυρ</v>
      </c>
      <c r="F50" s="15" t="s">
        <v>151</v>
      </c>
      <c r="G50" s="54" t="s">
        <v>152</v>
      </c>
      <c r="H50" s="13" t="s">
        <v>15</v>
      </c>
      <c r="I50" s="56" t="s">
        <v>168</v>
      </c>
      <c r="K50" s="46" t="str">
        <f t="shared" si="3"/>
        <v/>
      </c>
      <c r="L50" s="49"/>
    </row>
    <row r="51" spans="1:12" s="50" customFormat="1" x14ac:dyDescent="0.25">
      <c r="A51" s="11" t="str">
        <f t="shared" si="0"/>
        <v>29η</v>
      </c>
      <c r="B51" s="27">
        <v>44025</v>
      </c>
      <c r="C51" s="27">
        <v>44029</v>
      </c>
      <c r="D51" s="40">
        <f t="shared" si="1"/>
        <v>5</v>
      </c>
      <c r="E51" s="20" t="str">
        <f t="shared" si="2"/>
        <v>Δευ</v>
      </c>
      <c r="F51" s="12" t="s">
        <v>128</v>
      </c>
      <c r="G51" s="29" t="s">
        <v>73</v>
      </c>
      <c r="H51" s="13" t="s">
        <v>49</v>
      </c>
      <c r="I51" s="56" t="s">
        <v>12</v>
      </c>
      <c r="K51" s="46" t="str">
        <f t="shared" si="3"/>
        <v/>
      </c>
      <c r="L51" s="49"/>
    </row>
    <row r="52" spans="1:12" s="50" customFormat="1" x14ac:dyDescent="0.25">
      <c r="A52" s="11" t="str">
        <f t="shared" si="0"/>
        <v>29η</v>
      </c>
      <c r="B52" s="27">
        <v>44027</v>
      </c>
      <c r="C52" s="27">
        <v>44031</v>
      </c>
      <c r="D52" s="40">
        <f t="shared" si="1"/>
        <v>5</v>
      </c>
      <c r="E52" s="20" t="str">
        <f t="shared" si="2"/>
        <v>Τετ</v>
      </c>
      <c r="F52" s="12" t="s">
        <v>95</v>
      </c>
      <c r="G52" s="51" t="s">
        <v>80</v>
      </c>
      <c r="H52" s="24" t="s">
        <v>183</v>
      </c>
      <c r="I52" s="56" t="s">
        <v>163</v>
      </c>
      <c r="K52" s="46" t="str">
        <f t="shared" si="3"/>
        <v/>
      </c>
      <c r="L52" s="49"/>
    </row>
    <row r="53" spans="1:12" s="50" customFormat="1" x14ac:dyDescent="0.25">
      <c r="A53" s="11" t="str">
        <f t="shared" si="0"/>
        <v>30η</v>
      </c>
      <c r="B53" s="27">
        <v>44032</v>
      </c>
      <c r="C53" s="27">
        <v>44038</v>
      </c>
      <c r="D53" s="40">
        <f t="shared" si="1"/>
        <v>7</v>
      </c>
      <c r="E53" s="20" t="str">
        <f t="shared" si="2"/>
        <v>Δευ</v>
      </c>
      <c r="F53" s="12" t="s">
        <v>129</v>
      </c>
      <c r="G53" s="31" t="s">
        <v>96</v>
      </c>
      <c r="H53" s="35"/>
      <c r="I53" s="56" t="s">
        <v>3</v>
      </c>
      <c r="K53" s="46" t="str">
        <f t="shared" si="3"/>
        <v/>
      </c>
      <c r="L53" s="49"/>
    </row>
    <row r="54" spans="1:12" s="50" customFormat="1" ht="25.5" x14ac:dyDescent="0.25">
      <c r="A54" s="11" t="str">
        <f t="shared" si="0"/>
        <v>31η</v>
      </c>
      <c r="B54" s="27">
        <v>44038</v>
      </c>
      <c r="C54" s="27">
        <v>44042</v>
      </c>
      <c r="D54" s="40">
        <f t="shared" si="1"/>
        <v>5</v>
      </c>
      <c r="E54" s="20" t="str">
        <f t="shared" si="2"/>
        <v>Κυρ</v>
      </c>
      <c r="F54" s="12" t="s">
        <v>160</v>
      </c>
      <c r="G54" s="51" t="s">
        <v>81</v>
      </c>
      <c r="H54" s="59" t="s">
        <v>192</v>
      </c>
      <c r="I54" s="56" t="s">
        <v>163</v>
      </c>
      <c r="K54" s="46" t="str">
        <f t="shared" si="3"/>
        <v/>
      </c>
      <c r="L54" s="49"/>
    </row>
    <row r="55" spans="1:12" s="50" customFormat="1" ht="13.15" customHeight="1" x14ac:dyDescent="0.25">
      <c r="A55" s="11" t="str">
        <f t="shared" si="0"/>
        <v>31η</v>
      </c>
      <c r="B55" s="27">
        <v>44041</v>
      </c>
      <c r="C55" s="27">
        <v>44043</v>
      </c>
      <c r="D55" s="40">
        <f t="shared" si="1"/>
        <v>3</v>
      </c>
      <c r="E55" s="20" t="str">
        <f t="shared" si="2"/>
        <v>Τετ</v>
      </c>
      <c r="F55" s="15" t="s">
        <v>130</v>
      </c>
      <c r="G55" s="30" t="s">
        <v>38</v>
      </c>
      <c r="H55" s="36"/>
      <c r="I55" s="56" t="s">
        <v>3</v>
      </c>
      <c r="K55" s="46" t="str">
        <f t="shared" si="3"/>
        <v/>
      </c>
      <c r="L55" s="49"/>
    </row>
    <row r="56" spans="1:12" s="50" customFormat="1" x14ac:dyDescent="0.25">
      <c r="A56" s="11" t="str">
        <f t="shared" si="0"/>
        <v>31η</v>
      </c>
      <c r="B56" s="27">
        <v>44041</v>
      </c>
      <c r="C56" s="27">
        <v>44043</v>
      </c>
      <c r="D56" s="40">
        <f t="shared" si="1"/>
        <v>3</v>
      </c>
      <c r="E56" s="20" t="str">
        <f t="shared" si="2"/>
        <v>Τετ</v>
      </c>
      <c r="F56" s="15" t="s">
        <v>130</v>
      </c>
      <c r="G56" s="30" t="s">
        <v>39</v>
      </c>
      <c r="H56" s="36"/>
      <c r="I56" s="56" t="s">
        <v>3</v>
      </c>
      <c r="K56" s="46" t="str">
        <f t="shared" si="3"/>
        <v/>
      </c>
      <c r="L56" s="49"/>
    </row>
    <row r="57" spans="1:12" s="50" customFormat="1" x14ac:dyDescent="0.25">
      <c r="A57" s="11" t="str">
        <f t="shared" si="0"/>
        <v>31η</v>
      </c>
      <c r="B57" s="27">
        <v>44041</v>
      </c>
      <c r="C57" s="27">
        <v>44043</v>
      </c>
      <c r="D57" s="40">
        <f t="shared" si="1"/>
        <v>3</v>
      </c>
      <c r="E57" s="20" t="str">
        <f t="shared" si="2"/>
        <v>Τετ</v>
      </c>
      <c r="F57" s="15" t="s">
        <v>130</v>
      </c>
      <c r="G57" s="30" t="s">
        <v>42</v>
      </c>
      <c r="H57" s="36"/>
      <c r="I57" s="56" t="s">
        <v>3</v>
      </c>
      <c r="K57" s="46" t="str">
        <f t="shared" si="3"/>
        <v/>
      </c>
      <c r="L57" s="49"/>
    </row>
    <row r="58" spans="1:12" s="50" customFormat="1" x14ac:dyDescent="0.25">
      <c r="A58" s="11" t="str">
        <f t="shared" si="0"/>
        <v>31η</v>
      </c>
      <c r="B58" s="27">
        <v>44041</v>
      </c>
      <c r="C58" s="27">
        <v>44043</v>
      </c>
      <c r="D58" s="40">
        <f t="shared" si="1"/>
        <v>3</v>
      </c>
      <c r="E58" s="20" t="str">
        <f t="shared" si="2"/>
        <v>Τετ</v>
      </c>
      <c r="F58" s="15" t="s">
        <v>130</v>
      </c>
      <c r="G58" s="30" t="s">
        <v>43</v>
      </c>
      <c r="H58" s="36"/>
      <c r="I58" s="56" t="s">
        <v>3</v>
      </c>
      <c r="K58" s="46" t="str">
        <f t="shared" si="3"/>
        <v/>
      </c>
      <c r="L58" s="49"/>
    </row>
    <row r="59" spans="1:12" s="50" customFormat="1" x14ac:dyDescent="0.25">
      <c r="A59" s="11" t="str">
        <f t="shared" si="0"/>
        <v>32η</v>
      </c>
      <c r="B59" s="27">
        <v>44046</v>
      </c>
      <c r="C59" s="27">
        <v>44052</v>
      </c>
      <c r="D59" s="40">
        <f t="shared" si="1"/>
        <v>7</v>
      </c>
      <c r="E59" s="20" t="str">
        <f t="shared" si="2"/>
        <v>Δευ</v>
      </c>
      <c r="F59" s="15" t="s">
        <v>131</v>
      </c>
      <c r="G59" s="31" t="s">
        <v>51</v>
      </c>
      <c r="H59" s="13" t="s">
        <v>26</v>
      </c>
      <c r="I59" s="56" t="s">
        <v>0</v>
      </c>
      <c r="K59" s="46" t="str">
        <f t="shared" si="3"/>
        <v/>
      </c>
      <c r="L59" s="49"/>
    </row>
    <row r="60" spans="1:12" s="50" customFormat="1" x14ac:dyDescent="0.25">
      <c r="A60" s="11" t="str">
        <f t="shared" si="0"/>
        <v>33η</v>
      </c>
      <c r="B60" s="27">
        <v>44053</v>
      </c>
      <c r="C60" s="27">
        <v>44059</v>
      </c>
      <c r="D60" s="40">
        <f t="shared" si="1"/>
        <v>7</v>
      </c>
      <c r="E60" s="20" t="str">
        <f t="shared" si="2"/>
        <v>Δευ</v>
      </c>
      <c r="F60" s="15" t="s">
        <v>132</v>
      </c>
      <c r="G60" s="31" t="s">
        <v>52</v>
      </c>
      <c r="H60" s="13" t="s">
        <v>27</v>
      </c>
      <c r="I60" s="56" t="s">
        <v>0</v>
      </c>
      <c r="K60" s="46" t="str">
        <f t="shared" si="3"/>
        <v/>
      </c>
      <c r="L60" s="49"/>
    </row>
    <row r="61" spans="1:12" s="50" customFormat="1" x14ac:dyDescent="0.25">
      <c r="A61" s="11" t="str">
        <f t="shared" si="0"/>
        <v>34η</v>
      </c>
      <c r="B61" s="27">
        <v>44060</v>
      </c>
      <c r="C61" s="27">
        <v>44066</v>
      </c>
      <c r="D61" s="40">
        <f t="shared" si="1"/>
        <v>7</v>
      </c>
      <c r="E61" s="20" t="str">
        <f t="shared" si="2"/>
        <v>Δευ</v>
      </c>
      <c r="F61" s="15" t="s">
        <v>133</v>
      </c>
      <c r="G61" s="31" t="s">
        <v>53</v>
      </c>
      <c r="H61" s="13" t="s">
        <v>71</v>
      </c>
      <c r="I61" s="56" t="s">
        <v>0</v>
      </c>
      <c r="K61" s="46" t="str">
        <f t="shared" si="3"/>
        <v/>
      </c>
      <c r="L61" s="49"/>
    </row>
    <row r="62" spans="1:12" s="50" customFormat="1" x14ac:dyDescent="0.25">
      <c r="A62" s="11" t="str">
        <f t="shared" si="0"/>
        <v>35η</v>
      </c>
      <c r="B62" s="27">
        <v>44068</v>
      </c>
      <c r="C62" s="27">
        <v>44072</v>
      </c>
      <c r="D62" s="40">
        <f t="shared" si="1"/>
        <v>5</v>
      </c>
      <c r="E62" s="20" t="str">
        <f t="shared" si="2"/>
        <v>Τρι</v>
      </c>
      <c r="F62" s="15" t="s">
        <v>134</v>
      </c>
      <c r="G62" s="33" t="s">
        <v>82</v>
      </c>
      <c r="H62" s="13" t="s">
        <v>177</v>
      </c>
      <c r="I62" s="56" t="s">
        <v>165</v>
      </c>
      <c r="K62" s="46" t="str">
        <f t="shared" si="3"/>
        <v/>
      </c>
      <c r="L62" s="49"/>
    </row>
    <row r="63" spans="1:12" s="50" customFormat="1" hidden="1" x14ac:dyDescent="0.25">
      <c r="A63" s="11" t="str">
        <f t="shared" si="0"/>
        <v>35η</v>
      </c>
      <c r="B63" s="27">
        <v>44068</v>
      </c>
      <c r="C63" s="27">
        <v>44072</v>
      </c>
      <c r="D63" s="40">
        <f t="shared" si="1"/>
        <v>5</v>
      </c>
      <c r="E63" s="20" t="str">
        <f t="shared" si="2"/>
        <v>Τρι</v>
      </c>
      <c r="F63" s="15" t="s">
        <v>134</v>
      </c>
      <c r="G63" s="32" t="s">
        <v>97</v>
      </c>
      <c r="H63" s="13" t="s">
        <v>177</v>
      </c>
      <c r="I63" s="56" t="s">
        <v>164</v>
      </c>
      <c r="K63" s="46" t="str">
        <f t="shared" si="3"/>
        <v/>
      </c>
      <c r="L63" s="49"/>
    </row>
    <row r="64" spans="1:12" s="50" customFormat="1" x14ac:dyDescent="0.25">
      <c r="A64" s="11" t="str">
        <f t="shared" si="0"/>
        <v>35η</v>
      </c>
      <c r="B64" s="27">
        <v>44071</v>
      </c>
      <c r="C64" s="27">
        <v>44075</v>
      </c>
      <c r="D64" s="40">
        <f t="shared" si="1"/>
        <v>5</v>
      </c>
      <c r="E64" s="20" t="str">
        <f t="shared" si="2"/>
        <v>Παρ</v>
      </c>
      <c r="F64" s="15" t="s">
        <v>155</v>
      </c>
      <c r="G64" s="54" t="s">
        <v>153</v>
      </c>
      <c r="H64" s="13" t="s">
        <v>154</v>
      </c>
      <c r="I64" s="56" t="s">
        <v>168</v>
      </c>
      <c r="K64" s="46" t="str">
        <f t="shared" si="3"/>
        <v/>
      </c>
      <c r="L64" s="49"/>
    </row>
    <row r="65" spans="1:12" s="50" customFormat="1" x14ac:dyDescent="0.25">
      <c r="A65" s="11" t="str">
        <f t="shared" si="0"/>
        <v>36η</v>
      </c>
      <c r="B65" s="27">
        <v>44077</v>
      </c>
      <c r="C65" s="27">
        <v>44080</v>
      </c>
      <c r="D65" s="40">
        <f t="shared" si="1"/>
        <v>4</v>
      </c>
      <c r="E65" s="20" t="str">
        <f t="shared" si="2"/>
        <v>Πεμ</v>
      </c>
      <c r="F65" s="15" t="s">
        <v>156</v>
      </c>
      <c r="G65" s="54" t="s">
        <v>157</v>
      </c>
      <c r="H65" s="13" t="s">
        <v>25</v>
      </c>
      <c r="I65" s="56" t="s">
        <v>168</v>
      </c>
      <c r="K65" s="46" t="str">
        <f t="shared" si="3"/>
        <v/>
      </c>
      <c r="L65" s="49"/>
    </row>
    <row r="66" spans="1:12" s="50" customFormat="1" x14ac:dyDescent="0.25">
      <c r="A66" s="11" t="str">
        <f t="shared" si="0"/>
        <v>37η</v>
      </c>
      <c r="B66" s="27">
        <v>44084</v>
      </c>
      <c r="C66" s="27">
        <v>44087</v>
      </c>
      <c r="D66" s="40">
        <f t="shared" si="1"/>
        <v>4</v>
      </c>
      <c r="E66" s="20" t="str">
        <f t="shared" si="2"/>
        <v>Πεμ</v>
      </c>
      <c r="F66" s="12" t="s">
        <v>135</v>
      </c>
      <c r="G66" s="55" t="s">
        <v>167</v>
      </c>
      <c r="H66" s="15" t="s">
        <v>13</v>
      </c>
      <c r="I66" s="56" t="s">
        <v>166</v>
      </c>
      <c r="K66" s="46" t="str">
        <f t="shared" si="3"/>
        <v/>
      </c>
      <c r="L66" s="49"/>
    </row>
    <row r="67" spans="1:12" s="50" customFormat="1" x14ac:dyDescent="0.25">
      <c r="A67" s="11" t="str">
        <f t="shared" si="0"/>
        <v>39η</v>
      </c>
      <c r="B67" s="27">
        <v>44095</v>
      </c>
      <c r="C67" s="27">
        <v>44101</v>
      </c>
      <c r="D67" s="40">
        <f t="shared" si="1"/>
        <v>7</v>
      </c>
      <c r="E67" s="20" t="str">
        <f t="shared" ref="E67:E86" si="4">IF($B67&gt;0,IF($L$2="G",TEXT(WEEKDAY(B67),"ηηη"),TEXT(WEEKDAY(B67),"ddd")),"")</f>
        <v>Δευ</v>
      </c>
      <c r="F67" s="12" t="s">
        <v>136</v>
      </c>
      <c r="G67" s="31" t="s">
        <v>62</v>
      </c>
      <c r="H67" s="15" t="s">
        <v>66</v>
      </c>
      <c r="I67" s="56" t="s">
        <v>3</v>
      </c>
      <c r="K67" s="46" t="str">
        <f t="shared" si="3"/>
        <v/>
      </c>
      <c r="L67" s="49"/>
    </row>
    <row r="68" spans="1:12" s="50" customFormat="1" x14ac:dyDescent="0.25">
      <c r="A68" s="11" t="str">
        <f t="shared" ref="A68:A86" si="5">IF($B68&gt;0,IF($B68&gt;0,WEEKNUM($B68),"")&amp;"η","")</f>
        <v>40η</v>
      </c>
      <c r="B68" s="27">
        <v>44102</v>
      </c>
      <c r="C68" s="27">
        <v>44108</v>
      </c>
      <c r="D68" s="40">
        <f t="shared" ref="D68:D86" si="6">IF($B68&gt;0,$C68-$B68+1,"")</f>
        <v>7</v>
      </c>
      <c r="E68" s="20" t="str">
        <f t="shared" si="4"/>
        <v>Δευ</v>
      </c>
      <c r="F68" s="15" t="s">
        <v>137</v>
      </c>
      <c r="G68" s="31" t="s">
        <v>63</v>
      </c>
      <c r="H68" s="15" t="s">
        <v>13</v>
      </c>
      <c r="I68" s="56" t="s">
        <v>3</v>
      </c>
      <c r="K68" s="46" t="str">
        <f t="shared" ref="K68:K86" si="7">IF(B68&lt;=B69,"",1)</f>
        <v/>
      </c>
      <c r="L68" s="49"/>
    </row>
    <row r="69" spans="1:12" s="50" customFormat="1" x14ac:dyDescent="0.25">
      <c r="A69" s="11" t="str">
        <f t="shared" si="5"/>
        <v>41η</v>
      </c>
      <c r="B69" s="27">
        <v>44113</v>
      </c>
      <c r="C69" s="27">
        <v>44117</v>
      </c>
      <c r="D69" s="40">
        <f t="shared" si="6"/>
        <v>5</v>
      </c>
      <c r="E69" s="20" t="str">
        <f t="shared" si="4"/>
        <v>Παρ</v>
      </c>
      <c r="F69" s="15" t="s">
        <v>138</v>
      </c>
      <c r="G69" s="33" t="s">
        <v>84</v>
      </c>
      <c r="H69" s="13" t="s">
        <v>28</v>
      </c>
      <c r="I69" s="56" t="s">
        <v>165</v>
      </c>
      <c r="K69" s="46" t="str">
        <f t="shared" si="7"/>
        <v/>
      </c>
      <c r="L69" s="49"/>
    </row>
    <row r="70" spans="1:12" s="50" customFormat="1" x14ac:dyDescent="0.25">
      <c r="A70" s="11" t="str">
        <f t="shared" si="5"/>
        <v>42η</v>
      </c>
      <c r="B70" s="27">
        <v>44120</v>
      </c>
      <c r="C70" s="27">
        <v>44122</v>
      </c>
      <c r="D70" s="40">
        <f t="shared" si="6"/>
        <v>3</v>
      </c>
      <c r="E70" s="20" t="str">
        <f t="shared" si="4"/>
        <v>Παρ</v>
      </c>
      <c r="F70" s="15" t="s">
        <v>139</v>
      </c>
      <c r="G70" s="29" t="s">
        <v>48</v>
      </c>
      <c r="H70" s="13" t="s">
        <v>54</v>
      </c>
      <c r="I70" s="56">
        <v>10</v>
      </c>
      <c r="K70" s="46" t="str">
        <f t="shared" si="7"/>
        <v/>
      </c>
      <c r="L70" s="49"/>
    </row>
    <row r="71" spans="1:12" s="50" customFormat="1" ht="25.5" x14ac:dyDescent="0.25">
      <c r="A71" s="11" t="str">
        <f t="shared" si="5"/>
        <v>42η</v>
      </c>
      <c r="B71" s="27">
        <v>44120</v>
      </c>
      <c r="C71" s="27">
        <v>44124</v>
      </c>
      <c r="D71" s="40">
        <f t="shared" si="6"/>
        <v>5</v>
      </c>
      <c r="E71" s="20" t="str">
        <f t="shared" si="4"/>
        <v>Παρ</v>
      </c>
      <c r="F71" s="15" t="s">
        <v>140</v>
      </c>
      <c r="G71" s="51" t="s">
        <v>83</v>
      </c>
      <c r="H71" s="59" t="s">
        <v>191</v>
      </c>
      <c r="I71" s="56" t="s">
        <v>163</v>
      </c>
      <c r="K71" s="46" t="str">
        <f t="shared" si="7"/>
        <v/>
      </c>
      <c r="L71" s="49"/>
    </row>
    <row r="72" spans="1:12" s="50" customFormat="1" x14ac:dyDescent="0.25">
      <c r="A72" s="11" t="str">
        <f t="shared" si="5"/>
        <v>43η</v>
      </c>
      <c r="B72" s="27">
        <v>44125</v>
      </c>
      <c r="C72" s="27">
        <v>44129</v>
      </c>
      <c r="D72" s="40">
        <f t="shared" si="6"/>
        <v>5</v>
      </c>
      <c r="E72" s="20" t="str">
        <f t="shared" si="4"/>
        <v>Τετ</v>
      </c>
      <c r="F72" s="15" t="s">
        <v>98</v>
      </c>
      <c r="G72" s="54" t="s">
        <v>99</v>
      </c>
      <c r="H72" s="13" t="s">
        <v>141</v>
      </c>
      <c r="I72" s="56" t="s">
        <v>168</v>
      </c>
      <c r="K72" s="46" t="str">
        <f t="shared" si="7"/>
        <v/>
      </c>
      <c r="L72" s="49"/>
    </row>
    <row r="73" spans="1:12" s="50" customFormat="1" x14ac:dyDescent="0.25">
      <c r="A73" s="11" t="str">
        <f t="shared" si="5"/>
        <v>44η</v>
      </c>
      <c r="B73" s="27">
        <v>44132</v>
      </c>
      <c r="C73" s="27">
        <v>44138</v>
      </c>
      <c r="D73" s="40">
        <f t="shared" si="6"/>
        <v>7</v>
      </c>
      <c r="E73" s="20" t="str">
        <f t="shared" si="4"/>
        <v>Τετ</v>
      </c>
      <c r="F73" s="15" t="s">
        <v>100</v>
      </c>
      <c r="G73" s="52" t="s">
        <v>102</v>
      </c>
      <c r="H73" s="13" t="s">
        <v>4</v>
      </c>
      <c r="I73" s="56" t="s">
        <v>169</v>
      </c>
      <c r="K73" s="46" t="str">
        <f t="shared" si="7"/>
        <v/>
      </c>
      <c r="L73" s="49"/>
    </row>
    <row r="74" spans="1:12" s="50" customFormat="1" x14ac:dyDescent="0.25">
      <c r="A74" s="11" t="str">
        <f t="shared" si="5"/>
        <v>44η</v>
      </c>
      <c r="B74" s="27">
        <v>44133</v>
      </c>
      <c r="C74" s="27">
        <v>44136</v>
      </c>
      <c r="D74" s="40">
        <f t="shared" si="6"/>
        <v>4</v>
      </c>
      <c r="E74" s="20" t="str">
        <f t="shared" si="4"/>
        <v>Πεμ</v>
      </c>
      <c r="F74" s="15" t="s">
        <v>142</v>
      </c>
      <c r="G74" s="42" t="s">
        <v>103</v>
      </c>
      <c r="H74" s="13" t="s">
        <v>4</v>
      </c>
      <c r="I74" s="56" t="s">
        <v>171</v>
      </c>
      <c r="K74" s="46" t="str">
        <f t="shared" si="7"/>
        <v/>
      </c>
      <c r="L74" s="49"/>
    </row>
    <row r="75" spans="1:12" s="50" customFormat="1" x14ac:dyDescent="0.25">
      <c r="A75" s="11" t="str">
        <f t="shared" si="5"/>
        <v>45η</v>
      </c>
      <c r="B75" s="27">
        <v>44137</v>
      </c>
      <c r="C75" s="27">
        <v>44143</v>
      </c>
      <c r="D75" s="40">
        <f t="shared" si="6"/>
        <v>7</v>
      </c>
      <c r="E75" s="20" t="str">
        <f t="shared" si="4"/>
        <v>Δευ</v>
      </c>
      <c r="F75" s="12" t="s">
        <v>143</v>
      </c>
      <c r="G75" s="52" t="s">
        <v>102</v>
      </c>
      <c r="H75" s="13" t="s">
        <v>4</v>
      </c>
      <c r="I75" s="56" t="s">
        <v>169</v>
      </c>
      <c r="K75" s="46" t="str">
        <f t="shared" si="7"/>
        <v/>
      </c>
      <c r="L75" s="49"/>
    </row>
    <row r="76" spans="1:12" s="50" customFormat="1" x14ac:dyDescent="0.25">
      <c r="A76" s="11" t="str">
        <f t="shared" si="5"/>
        <v>45η</v>
      </c>
      <c r="B76" s="27">
        <v>44141</v>
      </c>
      <c r="C76" s="27">
        <v>44144</v>
      </c>
      <c r="D76" s="40">
        <f t="shared" si="6"/>
        <v>4</v>
      </c>
      <c r="E76" s="20" t="str">
        <f t="shared" si="4"/>
        <v>Παρ</v>
      </c>
      <c r="F76" s="12" t="s">
        <v>144</v>
      </c>
      <c r="G76" s="29" t="s">
        <v>33</v>
      </c>
      <c r="H76" s="13" t="s">
        <v>175</v>
      </c>
      <c r="I76" s="56" t="s">
        <v>31</v>
      </c>
      <c r="K76" s="46" t="str">
        <f t="shared" si="7"/>
        <v/>
      </c>
      <c r="L76" s="49"/>
    </row>
    <row r="77" spans="1:12" s="50" customFormat="1" x14ac:dyDescent="0.25">
      <c r="A77" s="11" t="str">
        <f t="shared" si="5"/>
        <v>46η</v>
      </c>
      <c r="B77" s="27">
        <v>44144</v>
      </c>
      <c r="C77" s="27">
        <v>44150</v>
      </c>
      <c r="D77" s="40">
        <f t="shared" si="6"/>
        <v>7</v>
      </c>
      <c r="E77" s="20" t="str">
        <f t="shared" si="4"/>
        <v>Δευ</v>
      </c>
      <c r="F77" s="12" t="s">
        <v>146</v>
      </c>
      <c r="G77" s="52" t="s">
        <v>102</v>
      </c>
      <c r="H77" s="13" t="s">
        <v>4</v>
      </c>
      <c r="I77" s="56" t="s">
        <v>169</v>
      </c>
      <c r="K77" s="46" t="str">
        <f t="shared" si="7"/>
        <v/>
      </c>
      <c r="L77" s="49"/>
    </row>
    <row r="78" spans="1:12" s="50" customFormat="1" x14ac:dyDescent="0.25">
      <c r="A78" s="11" t="str">
        <f t="shared" si="5"/>
        <v>46η</v>
      </c>
      <c r="B78" s="27">
        <v>44147</v>
      </c>
      <c r="C78" s="27">
        <v>44151</v>
      </c>
      <c r="D78" s="40">
        <f t="shared" si="6"/>
        <v>5</v>
      </c>
      <c r="E78" s="20" t="str">
        <f t="shared" si="4"/>
        <v>Πεμ</v>
      </c>
      <c r="F78" s="12" t="s">
        <v>145</v>
      </c>
      <c r="G78" s="33" t="s">
        <v>104</v>
      </c>
      <c r="H78" s="15" t="s">
        <v>174</v>
      </c>
      <c r="I78" s="56" t="s">
        <v>165</v>
      </c>
      <c r="K78" s="46" t="str">
        <f t="shared" si="7"/>
        <v/>
      </c>
      <c r="L78" s="49"/>
    </row>
    <row r="79" spans="1:12" s="50" customFormat="1" x14ac:dyDescent="0.25">
      <c r="A79" s="11" t="str">
        <f t="shared" si="5"/>
        <v>47η</v>
      </c>
      <c r="B79" s="27">
        <v>44155</v>
      </c>
      <c r="C79" s="27">
        <v>44157</v>
      </c>
      <c r="D79" s="40">
        <f t="shared" si="6"/>
        <v>3</v>
      </c>
      <c r="E79" s="20" t="str">
        <f t="shared" si="4"/>
        <v>Παρ</v>
      </c>
      <c r="F79" s="12" t="s">
        <v>147</v>
      </c>
      <c r="G79" s="34" t="s">
        <v>29</v>
      </c>
      <c r="H79" s="13" t="s">
        <v>176</v>
      </c>
      <c r="I79" s="56" t="s">
        <v>170</v>
      </c>
      <c r="K79" s="46" t="str">
        <f t="shared" si="7"/>
        <v/>
      </c>
      <c r="L79" s="49"/>
    </row>
    <row r="80" spans="1:12" s="50" customFormat="1" x14ac:dyDescent="0.25">
      <c r="A80" s="11" t="str">
        <f t="shared" si="5"/>
        <v>47η</v>
      </c>
      <c r="B80" s="27">
        <v>44155</v>
      </c>
      <c r="C80" s="27">
        <v>44157</v>
      </c>
      <c r="D80" s="40">
        <f t="shared" si="6"/>
        <v>3</v>
      </c>
      <c r="E80" s="20" t="str">
        <f t="shared" si="4"/>
        <v>Παρ</v>
      </c>
      <c r="F80" s="12" t="s">
        <v>147</v>
      </c>
      <c r="G80" s="34" t="s">
        <v>29</v>
      </c>
      <c r="H80" s="13" t="s">
        <v>56</v>
      </c>
      <c r="I80" s="56" t="s">
        <v>170</v>
      </c>
      <c r="K80" s="46" t="str">
        <f t="shared" si="7"/>
        <v/>
      </c>
      <c r="L80" s="49"/>
    </row>
    <row r="81" spans="1:12" s="50" customFormat="1" x14ac:dyDescent="0.25">
      <c r="A81" s="11" t="str">
        <f t="shared" si="5"/>
        <v>47η</v>
      </c>
      <c r="B81" s="27">
        <v>44155</v>
      </c>
      <c r="C81" s="27">
        <v>44157</v>
      </c>
      <c r="D81" s="40">
        <f t="shared" si="6"/>
        <v>3</v>
      </c>
      <c r="E81" s="20" t="str">
        <f t="shared" si="4"/>
        <v>Παρ</v>
      </c>
      <c r="F81" s="12" t="s">
        <v>147</v>
      </c>
      <c r="G81" s="34" t="s">
        <v>29</v>
      </c>
      <c r="H81" s="13" t="s">
        <v>57</v>
      </c>
      <c r="I81" s="56" t="s">
        <v>170</v>
      </c>
      <c r="K81" s="46" t="str">
        <f t="shared" si="7"/>
        <v/>
      </c>
      <c r="L81" s="49"/>
    </row>
    <row r="82" spans="1:12" s="50" customFormat="1" x14ac:dyDescent="0.25">
      <c r="A82" s="11" t="str">
        <f t="shared" si="5"/>
        <v>49η</v>
      </c>
      <c r="B82" s="27">
        <v>44168</v>
      </c>
      <c r="C82" s="27">
        <v>44171</v>
      </c>
      <c r="D82" s="40">
        <f t="shared" si="6"/>
        <v>4</v>
      </c>
      <c r="E82" s="20" t="str">
        <f t="shared" si="4"/>
        <v>Πεμ</v>
      </c>
      <c r="F82" s="15" t="s">
        <v>148</v>
      </c>
      <c r="G82" s="55" t="s">
        <v>167</v>
      </c>
      <c r="H82" s="13" t="s">
        <v>67</v>
      </c>
      <c r="I82" s="56" t="s">
        <v>166</v>
      </c>
      <c r="K82" s="46" t="str">
        <f t="shared" si="7"/>
        <v/>
      </c>
      <c r="L82" s="49"/>
    </row>
    <row r="83" spans="1:12" s="50" customFormat="1" x14ac:dyDescent="0.25">
      <c r="A83" s="11" t="str">
        <f t="shared" si="5"/>
        <v>50η</v>
      </c>
      <c r="B83" s="27">
        <v>44176</v>
      </c>
      <c r="C83" s="27">
        <v>44178</v>
      </c>
      <c r="D83" s="40">
        <f t="shared" si="6"/>
        <v>3</v>
      </c>
      <c r="E83" s="20" t="str">
        <f t="shared" si="4"/>
        <v>Παρ</v>
      </c>
      <c r="F83" s="15" t="s">
        <v>149</v>
      </c>
      <c r="G83" s="34" t="s">
        <v>30</v>
      </c>
      <c r="H83" s="13" t="s">
        <v>176</v>
      </c>
      <c r="I83" s="56" t="s">
        <v>170</v>
      </c>
      <c r="K83" s="46" t="str">
        <f t="shared" si="7"/>
        <v/>
      </c>
      <c r="L83" s="49"/>
    </row>
    <row r="84" spans="1:12" s="50" customFormat="1" x14ac:dyDescent="0.25">
      <c r="A84" s="11" t="str">
        <f t="shared" si="5"/>
        <v>50η</v>
      </c>
      <c r="B84" s="27">
        <v>44176</v>
      </c>
      <c r="C84" s="27">
        <v>44178</v>
      </c>
      <c r="D84" s="40">
        <f t="shared" si="6"/>
        <v>3</v>
      </c>
      <c r="E84" s="20" t="str">
        <f t="shared" si="4"/>
        <v>Παρ</v>
      </c>
      <c r="F84" s="15" t="s">
        <v>149</v>
      </c>
      <c r="G84" s="34" t="s">
        <v>30</v>
      </c>
      <c r="H84" s="13" t="s">
        <v>56</v>
      </c>
      <c r="I84" s="56" t="s">
        <v>170</v>
      </c>
      <c r="K84" s="46" t="str">
        <f t="shared" si="7"/>
        <v/>
      </c>
      <c r="L84" s="49"/>
    </row>
    <row r="85" spans="1:12" s="50" customFormat="1" x14ac:dyDescent="0.25">
      <c r="A85" s="11" t="str">
        <f t="shared" si="5"/>
        <v>50η</v>
      </c>
      <c r="B85" s="27">
        <v>44176</v>
      </c>
      <c r="C85" s="27">
        <v>44178</v>
      </c>
      <c r="D85" s="40">
        <f t="shared" si="6"/>
        <v>3</v>
      </c>
      <c r="E85" s="20" t="str">
        <f t="shared" si="4"/>
        <v>Παρ</v>
      </c>
      <c r="F85" s="15" t="s">
        <v>149</v>
      </c>
      <c r="G85" s="34" t="s">
        <v>30</v>
      </c>
      <c r="H85" s="13" t="s">
        <v>57</v>
      </c>
      <c r="I85" s="56" t="s">
        <v>170</v>
      </c>
      <c r="K85" s="46">
        <f t="shared" si="7"/>
        <v>1</v>
      </c>
      <c r="L85" s="49"/>
    </row>
    <row r="86" spans="1:12" s="50" customFormat="1" ht="15" x14ac:dyDescent="0.25">
      <c r="A86" s="11" t="str">
        <f t="shared" si="5"/>
        <v/>
      </c>
      <c r="B86" s="47"/>
      <c r="C86" s="47"/>
      <c r="D86" s="40" t="str">
        <f t="shared" si="6"/>
        <v/>
      </c>
      <c r="E86" s="20" t="str">
        <f t="shared" si="4"/>
        <v/>
      </c>
      <c r="F86" s="47"/>
      <c r="G86" s="47"/>
      <c r="H86" s="48"/>
      <c r="I86" s="57"/>
      <c r="K86" s="46" t="str">
        <f t="shared" si="7"/>
        <v/>
      </c>
      <c r="L86" s="49"/>
    </row>
    <row r="87" spans="1:12" s="50" customFormat="1" x14ac:dyDescent="0.25">
      <c r="A87" s="43"/>
      <c r="B87" s="28"/>
      <c r="C87" s="28"/>
      <c r="D87" s="41"/>
      <c r="E87" s="21"/>
      <c r="F87" s="1"/>
      <c r="G87" s="14"/>
      <c r="H87" s="14"/>
      <c r="I87" s="3"/>
      <c r="K87" s="46"/>
      <c r="L87" s="49"/>
    </row>
    <row r="88" spans="1:12" s="50" customFormat="1" x14ac:dyDescent="0.25">
      <c r="A88" s="43"/>
      <c r="B88" s="28"/>
      <c r="C88" s="28"/>
      <c r="D88" s="41"/>
      <c r="E88" s="21"/>
      <c r="F88" s="1"/>
      <c r="G88" s="14"/>
      <c r="H88" s="14"/>
      <c r="I88" s="3"/>
      <c r="K88" s="46"/>
      <c r="L88" s="49"/>
    </row>
    <row r="90" spans="1:12" s="50" customFormat="1" x14ac:dyDescent="0.25">
      <c r="A90" s="2"/>
      <c r="B90" s="44"/>
      <c r="C90" s="28"/>
      <c r="D90" s="41"/>
      <c r="E90" s="21"/>
      <c r="F90" s="1"/>
      <c r="G90" s="14"/>
      <c r="H90" s="14"/>
      <c r="I90" s="3"/>
      <c r="K90" s="46"/>
      <c r="L90" s="49"/>
    </row>
    <row r="91" spans="1:12" s="50" customFormat="1" x14ac:dyDescent="0.25">
      <c r="A91" s="2"/>
      <c r="B91" s="44"/>
      <c r="C91" s="28"/>
      <c r="D91" s="41"/>
      <c r="E91" s="21"/>
      <c r="F91" s="1"/>
      <c r="G91" s="14"/>
      <c r="H91" s="14"/>
      <c r="I91" s="3"/>
      <c r="K91" s="46"/>
      <c r="L91" s="49"/>
    </row>
    <row r="92" spans="1:12" s="50" customFormat="1" x14ac:dyDescent="0.25">
      <c r="A92" s="2"/>
      <c r="B92" s="44"/>
      <c r="C92" s="28"/>
      <c r="D92" s="41"/>
      <c r="E92" s="21"/>
      <c r="F92" s="1"/>
      <c r="G92" s="14"/>
      <c r="H92" s="14"/>
      <c r="I92" s="3"/>
      <c r="K92" s="46"/>
      <c r="L92" s="49"/>
    </row>
    <row r="93" spans="1:12" s="50" customFormat="1" x14ac:dyDescent="0.25">
      <c r="A93" s="2"/>
      <c r="B93" s="44"/>
      <c r="C93" s="28"/>
      <c r="D93" s="41"/>
      <c r="E93" s="21"/>
      <c r="F93" s="1"/>
      <c r="G93" s="14"/>
      <c r="H93" s="14"/>
      <c r="I93" s="3"/>
      <c r="K93" s="46"/>
      <c r="L93" s="49"/>
    </row>
  </sheetData>
  <autoFilter ref="I1:I93" xr:uid="{00000000-0009-0000-0000-000001000000}"/>
  <conditionalFormatting sqref="F28">
    <cfRule type="expression" dxfId="0" priority="1">
      <formula>$A$16=$A$2</formula>
    </cfRule>
  </conditionalFormatting>
  <dataValidations count="1">
    <dataValidation type="list" allowBlank="1" showInputMessage="1" showErrorMessage="1" sqref="L2" xr:uid="{00000000-0002-0000-01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  <rowBreaks count="1" manualBreakCount="1">
    <brk id="87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2"/>
  <sheetViews>
    <sheetView workbookViewId="0">
      <pane ySplit="2" topLeftCell="A3" activePane="bottomLeft" state="frozen"/>
      <selection pane="bottomLeft" activeCell="F6" sqref="F6"/>
    </sheetView>
  </sheetViews>
  <sheetFormatPr defaultColWidth="9.140625" defaultRowHeight="14.25" x14ac:dyDescent="0.25"/>
  <cols>
    <col min="1" max="1" width="8.85546875" style="2" bestFit="1" customWidth="1"/>
    <col min="2" max="3" width="7.28515625" style="28" customWidth="1"/>
    <col min="4" max="4" width="6.85546875" style="41" customWidth="1"/>
    <col min="5" max="5" width="5.140625" style="21" customWidth="1"/>
    <col min="6" max="6" width="17.42578125" style="1" bestFit="1" customWidth="1"/>
    <col min="7" max="7" width="38.5703125" style="14" bestFit="1" customWidth="1"/>
    <col min="8" max="8" width="21" style="14" bestFit="1" customWidth="1"/>
    <col min="9" max="9" width="6.28515625" style="3" bestFit="1" customWidth="1"/>
    <col min="10" max="10" width="8.28515625" style="50" bestFit="1" customWidth="1"/>
    <col min="11" max="11" width="6" style="46" customWidth="1"/>
    <col min="12" max="12" width="4.85546875" style="49" bestFit="1" customWidth="1"/>
    <col min="13" max="14" width="9.140625" style="76"/>
    <col min="15" max="16384" width="9.140625" style="49"/>
  </cols>
  <sheetData>
    <row r="1" spans="1:14" ht="19.5" customHeight="1" x14ac:dyDescent="0.25">
      <c r="A1" s="16" t="s">
        <v>286</v>
      </c>
      <c r="B1" s="26"/>
      <c r="C1" s="26"/>
      <c r="D1" s="39"/>
      <c r="E1" s="19"/>
      <c r="F1" s="17"/>
      <c r="G1" s="17"/>
      <c r="H1" s="58"/>
      <c r="I1" s="23"/>
      <c r="K1" s="61" t="s">
        <v>161</v>
      </c>
      <c r="L1" s="71" t="s">
        <v>209</v>
      </c>
    </row>
    <row r="2" spans="1:14" ht="15" thickBot="1" x14ac:dyDescent="0.3">
      <c r="A2" s="88" t="s">
        <v>37</v>
      </c>
      <c r="B2" s="83" t="s">
        <v>50</v>
      </c>
      <c r="C2" s="83" t="s">
        <v>88</v>
      </c>
      <c r="D2" s="86" t="s">
        <v>89</v>
      </c>
      <c r="E2" s="86" t="s">
        <v>180</v>
      </c>
      <c r="F2" s="87" t="s">
        <v>34</v>
      </c>
      <c r="G2" s="84" t="s">
        <v>35</v>
      </c>
      <c r="H2" s="85" t="s">
        <v>36</v>
      </c>
      <c r="I2" s="89" t="s">
        <v>47</v>
      </c>
      <c r="K2" s="61" t="s">
        <v>162</v>
      </c>
      <c r="L2" s="73" t="str">
        <f ca="1">TEXT(TODAY(),"DDD")</f>
        <v>DDD</v>
      </c>
    </row>
    <row r="3" spans="1:14" x14ac:dyDescent="0.25">
      <c r="A3" s="11" t="str">
        <f>IF($B3&gt;0,IF($B3&gt;0,WEEKNUM($B3,2)-1,"")&amp;"η","")</f>
        <v>5η</v>
      </c>
      <c r="B3" s="27">
        <v>44596</v>
      </c>
      <c r="C3" s="27">
        <v>44605</v>
      </c>
      <c r="D3" s="40">
        <f t="shared" ref="D3:D22" si="0">IF($B3&gt;0,$C3-$B3+1,"")</f>
        <v>10</v>
      </c>
      <c r="E3" s="20" t="str">
        <f t="shared" ref="E3" ca="1" si="1">IF($B3&gt;0,IF($L$2="DDD",TEXT(WEEKDAY(B3),"ηηη"),TEXT(WEEKDAY(B3),"ddd")),"")</f>
        <v>Παρ</v>
      </c>
      <c r="F3" s="15" t="str">
        <f ca="1">IF($B3&gt;0, IF($L$2="DDD", TEXT($B3,"ΗΗ-ΜΜΜ") &amp;" έως "&amp; TEXT($C3,"ΗΗ-ΜΜΜ"), TEXT($B3,"DD-MMM") &amp;" έως "&amp; TEXT($C3,"DD-MMM")),"")</f>
        <v>04-Φεβ έως 13-Φεβ</v>
      </c>
      <c r="G3" s="98" t="s">
        <v>254</v>
      </c>
      <c r="H3" s="13" t="s">
        <v>255</v>
      </c>
      <c r="I3" s="107" t="s">
        <v>168</v>
      </c>
      <c r="J3" s="106"/>
      <c r="K3" s="46" t="str">
        <f>IF(B5&gt;0,IF(B5&lt;B3,1,""),"")</f>
        <v/>
      </c>
    </row>
    <row r="4" spans="1:14" x14ac:dyDescent="0.25">
      <c r="A4" s="11" t="str">
        <f>IF($B4&gt;0,IF($B4&gt;0,WEEKNUM($B4,2)-1,"")&amp;"η","")</f>
        <v>8η</v>
      </c>
      <c r="B4" s="27">
        <v>44617</v>
      </c>
      <c r="C4" s="27">
        <v>44626</v>
      </c>
      <c r="D4" s="40">
        <f t="shared" si="0"/>
        <v>10</v>
      </c>
      <c r="E4" s="20" t="str">
        <f t="shared" ref="E4" ca="1" si="2">IF($B4&gt;0,IF($L$2="DDD",TEXT(WEEKDAY(B4),"ηηη"),TEXT(WEEKDAY(B4),"ddd")),"")</f>
        <v>Παρ</v>
      </c>
      <c r="F4" s="15" t="str">
        <f ca="1">IF($B4&gt;0, IF($L$2="DDD", TEXT($B4,"ΗΗ-ΜΜΜ") &amp;" έως "&amp; TEXT($C4,"ΗΗ-ΜΜΜ"), TEXT($B4,"DD-MMM") &amp;" έως "&amp; TEXT($C4,"DD-MMM")),"")</f>
        <v>25-Φεβ έως 06-Μαρ</v>
      </c>
      <c r="G4" s="98" t="s">
        <v>254</v>
      </c>
      <c r="H4" s="13" t="s">
        <v>255</v>
      </c>
      <c r="I4" s="107" t="s">
        <v>168</v>
      </c>
      <c r="J4" s="106"/>
      <c r="K4" s="46" t="str">
        <f>IF(B6&gt;0,IF(B6&lt;B4,1,""),"")</f>
        <v/>
      </c>
    </row>
    <row r="5" spans="1:14" x14ac:dyDescent="0.25">
      <c r="A5" s="11" t="str">
        <f>IF($B5&gt;0,IF($B5&gt;0,WEEKNUM($B5,2)-1,"")&amp;"η","")</f>
        <v>12η</v>
      </c>
      <c r="B5" s="27">
        <v>44645</v>
      </c>
      <c r="C5" s="27">
        <v>44654</v>
      </c>
      <c r="D5" s="40">
        <f t="shared" si="0"/>
        <v>10</v>
      </c>
      <c r="E5" s="20" t="str">
        <f t="shared" ref="E5" ca="1" si="3">IF($B5&gt;0,IF($L$2="DDD",TEXT(WEEKDAY(B5),"ηηη"),TEXT(WEEKDAY(B5),"ddd")),"")</f>
        <v>Παρ</v>
      </c>
      <c r="F5" s="15" t="str">
        <f ca="1">IF($B5&gt;0, IF($L$2="DDD", TEXT($B5,"ΗΗ-ΜΜΜ") &amp;" έως "&amp; TEXT($C5,"ΗΗ-ΜΜΜ"), TEXT($B5,"DD-MMM") &amp;" έως "&amp; TEXT($C5,"DD-MMM")),"")</f>
        <v>25-Μαρ έως 03-Απρ</v>
      </c>
      <c r="G5" s="98" t="s">
        <v>254</v>
      </c>
      <c r="H5" s="13" t="s">
        <v>255</v>
      </c>
      <c r="I5" s="107" t="s">
        <v>168</v>
      </c>
      <c r="J5" s="106"/>
      <c r="K5" s="46" t="str">
        <f t="shared" ref="K5:K22" si="4">IF(B7&gt;0,IF(B7&lt;B5,1,""),"")</f>
        <v/>
      </c>
    </row>
    <row r="6" spans="1:14" s="50" customFormat="1" x14ac:dyDescent="0.25">
      <c r="A6" s="11" t="str">
        <f>IF($B6&gt;0,IF($B6&gt;0,WEEKNUM($B6,2)-1,"")&amp;"η","")</f>
        <v>15η</v>
      </c>
      <c r="B6" s="27">
        <v>44663</v>
      </c>
      <c r="C6" s="27">
        <v>44668</v>
      </c>
      <c r="D6" s="40">
        <f>IF($B6&gt;0,$C6-$B6+1,"")</f>
        <v>6</v>
      </c>
      <c r="E6" s="20" t="str">
        <f ca="1">IF($B6&gt;0,IF($L$2="DDD",TEXT(WEEKDAY(B6),"ηηη"),TEXT(WEEKDAY(B6),"ddd")),"")</f>
        <v>Τρι</v>
      </c>
      <c r="F6" s="15" t="str">
        <f ca="1">IF($B6&gt;0, IF($L$2="DDD", TEXT($B6,"ΗΗ-ΜΜΜ") &amp;" έως "&amp; TEXT($C6,"ΗΗ-ΜΜΜ"), TEXT($B6,"DD-MMM") &amp;" έως "&amp; TEXT($C6,"DD-MMM")),"")</f>
        <v>12-Απρ έως 17-Απρ</v>
      </c>
      <c r="G6" s="24" t="s">
        <v>304</v>
      </c>
      <c r="H6" s="13" t="s">
        <v>13</v>
      </c>
      <c r="I6" s="56" t="s">
        <v>168</v>
      </c>
      <c r="J6" s="66"/>
      <c r="K6" s="46" t="str">
        <f>IF(B9&gt;0,IF(B9&lt;B6,1,""),"")</f>
        <v/>
      </c>
      <c r="L6" s="49"/>
      <c r="M6" s="76"/>
      <c r="N6" s="76"/>
    </row>
    <row r="7" spans="1:14" x14ac:dyDescent="0.25">
      <c r="A7" s="11" t="str">
        <f>IF($B7&gt;0,IF($B7&gt;0,WEEKNUM($B7,2)-1,"")&amp;"η","")</f>
        <v>17η</v>
      </c>
      <c r="B7" s="27">
        <v>44676</v>
      </c>
      <c r="C7" s="27">
        <v>44682</v>
      </c>
      <c r="D7" s="40">
        <f t="shared" si="0"/>
        <v>7</v>
      </c>
      <c r="E7" s="20" t="str">
        <f t="shared" ref="E7" ca="1" si="5">IF($B7&gt;0,IF($L$2="DDD",TEXT(WEEKDAY(B7),"ηηη"),TEXT(WEEKDAY(B7),"ddd")),"")</f>
        <v>Δευ</v>
      </c>
      <c r="F7" s="15" t="str">
        <f ca="1">IF($B7&gt;0, IF($L$2="DDD", TEXT($B7,"ΗΗ-ΜΜΜ") &amp;" έως "&amp; TEXT($C7,"ΗΗ-ΜΜΜ"), TEXT($B7,"DD-MMM") &amp;" έως "&amp; TEXT($C7,"DD-MMM")),"")</f>
        <v>25-Απρ έως 01-Μαϊ</v>
      </c>
      <c r="G7" s="98" t="s">
        <v>254</v>
      </c>
      <c r="H7" s="13" t="s">
        <v>255</v>
      </c>
      <c r="I7" s="107" t="s">
        <v>168</v>
      </c>
      <c r="J7" s="106"/>
      <c r="K7" s="46" t="str">
        <f>IF(B8&gt;0,IF(B8&lt;B7,1,""),"")</f>
        <v/>
      </c>
    </row>
    <row r="8" spans="1:14" s="50" customFormat="1" x14ac:dyDescent="0.25">
      <c r="A8" s="11" t="str">
        <f t="shared" ref="A8:A20" si="6">IF($B8&gt;0,IF($B8&gt;0,WEEKNUM($B8,2)-1,"")&amp;"η","")</f>
        <v>18η</v>
      </c>
      <c r="B8" s="27">
        <v>44689</v>
      </c>
      <c r="C8" s="27">
        <v>44696</v>
      </c>
      <c r="D8" s="40">
        <f t="shared" si="0"/>
        <v>8</v>
      </c>
      <c r="E8" s="20" t="str">
        <f t="shared" ref="E8:E20" ca="1" si="7">IF($B8&gt;0,IF($L$2="DDD",TEXT(WEEKDAY(B8),"ηηη"),TEXT(WEEKDAY(B8),"ddd")),"")</f>
        <v>Κυρ</v>
      </c>
      <c r="F8" s="15" t="str">
        <f t="shared" ref="F8:F22" ca="1" si="8">IF($B8&gt;0, IF($L$2="DDD", TEXT($B8,"ΗΗ-ΜΜΜ") &amp;" έως "&amp; TEXT($C8,"ΗΗ-ΜΜΜ"), TEXT($B8,"DD-MMM") &amp;" έως "&amp; TEXT($C8,"DD-MMM")),"")</f>
        <v>08-Μαϊ έως 15-Μαϊ</v>
      </c>
      <c r="G8" s="24" t="s">
        <v>287</v>
      </c>
      <c r="H8" s="13" t="s">
        <v>15</v>
      </c>
      <c r="I8" s="107" t="s">
        <v>168</v>
      </c>
      <c r="J8" s="106"/>
      <c r="K8" s="46" t="str">
        <f>IF(B11&gt;0,IF(B11&lt;B8,1,""),"")</f>
        <v/>
      </c>
      <c r="L8" s="49"/>
      <c r="M8" s="76"/>
      <c r="N8" s="76"/>
    </row>
    <row r="9" spans="1:14" s="50" customFormat="1" x14ac:dyDescent="0.25">
      <c r="A9" s="11" t="str">
        <f>IF($B9&gt;0,IF($B9&gt;0,WEEKNUM($B9,2)-1,"")&amp;"η","")</f>
        <v>19η</v>
      </c>
      <c r="B9" s="27">
        <v>44695</v>
      </c>
      <c r="C9" s="27">
        <v>44699</v>
      </c>
      <c r="D9" s="40">
        <f>IF($B9&gt;0,$C9-$B9+1,"")</f>
        <v>5</v>
      </c>
      <c r="E9" s="20" t="str">
        <f ca="1">IF($B9&gt;0,IF($L$2="DDD",TEXT(WEEKDAY(B9),"ηηη"),TEXT(WEEKDAY(B9),"ddd")),"")</f>
        <v>Σαβ</v>
      </c>
      <c r="F9" s="15" t="str">
        <f ca="1">IF($B9&gt;0, IF($L$2="DDD", TEXT($B9,"ΗΗ-ΜΜΜ") &amp;" έως "&amp; TEXT($C9,"ΗΗ-ΜΜΜ"), TEXT($B9,"DD-MMM") &amp;" έως "&amp; TEXT($C9,"DD-MMM")),"")</f>
        <v>14-Μαϊ έως 18-Μαϊ</v>
      </c>
      <c r="G9" s="24" t="s">
        <v>288</v>
      </c>
      <c r="H9" s="13" t="s">
        <v>16</v>
      </c>
      <c r="I9" s="107" t="s">
        <v>168</v>
      </c>
      <c r="J9" s="106"/>
      <c r="K9" s="46" t="str">
        <f>IF(B10&gt;0,IF(B10&lt;B9,1,""),"")</f>
        <v/>
      </c>
      <c r="L9" s="49"/>
      <c r="M9" s="76"/>
      <c r="N9" s="76"/>
    </row>
    <row r="10" spans="1:14" s="50" customFormat="1" x14ac:dyDescent="0.25">
      <c r="A10" s="11" t="str">
        <f>IF($B10&gt;0,IF($B10&gt;0,WEEKNUM($B10,2)-1,"")&amp;"η","")</f>
        <v>20η</v>
      </c>
      <c r="B10" s="27">
        <v>44702</v>
      </c>
      <c r="C10" s="27">
        <v>44710</v>
      </c>
      <c r="D10" s="40">
        <f>IF($B10&gt;0,$C10-$B10+1,"")</f>
        <v>9</v>
      </c>
      <c r="E10" s="20" t="str">
        <f ca="1">IF($B10&gt;0,IF($L$2="DDD",TEXT(WEEKDAY(B10),"ηηη"),TEXT(WEEKDAY(B10),"ddd")),"")</f>
        <v>Σαβ</v>
      </c>
      <c r="F10" s="15" t="str">
        <f ca="1">IF($B10&gt;0, IF($L$2="DDD", TEXT($B10,"ΗΗ-ΜΜΜ") &amp;" έως "&amp; TEXT($C10,"ΗΗ-ΜΜΜ"), TEXT($B10,"DD-MMM") &amp;" έως "&amp; TEXT($C10,"DD-MMM")),"")</f>
        <v>21-Μαϊ έως 29-Μαϊ</v>
      </c>
      <c r="G10" s="24" t="s">
        <v>289</v>
      </c>
      <c r="H10" s="13" t="s">
        <v>10</v>
      </c>
      <c r="I10" s="56" t="s">
        <v>168</v>
      </c>
      <c r="J10" s="66"/>
      <c r="K10" s="46" t="str">
        <f t="shared" si="4"/>
        <v/>
      </c>
      <c r="L10" s="49"/>
      <c r="M10" s="76"/>
      <c r="N10" s="76"/>
    </row>
    <row r="11" spans="1:14" s="50" customFormat="1" x14ac:dyDescent="0.25">
      <c r="A11" s="11" t="str">
        <f t="shared" si="6"/>
        <v>22η</v>
      </c>
      <c r="B11" s="27">
        <v>44713</v>
      </c>
      <c r="C11" s="27">
        <v>44717</v>
      </c>
      <c r="D11" s="40">
        <f t="shared" si="0"/>
        <v>5</v>
      </c>
      <c r="E11" s="20" t="str">
        <f t="shared" ca="1" si="7"/>
        <v>Τετ</v>
      </c>
      <c r="F11" s="15" t="str">
        <f t="shared" ca="1" si="8"/>
        <v>01-Ιουν έως 05-Ιουν</v>
      </c>
      <c r="G11" s="24" t="s">
        <v>290</v>
      </c>
      <c r="H11" s="13" t="s">
        <v>70</v>
      </c>
      <c r="I11" s="107" t="s">
        <v>168</v>
      </c>
      <c r="J11" s="106"/>
      <c r="K11" s="46" t="str">
        <f t="shared" si="4"/>
        <v/>
      </c>
      <c r="L11" s="49"/>
      <c r="M11" s="76"/>
      <c r="N11" s="76"/>
    </row>
    <row r="12" spans="1:14" s="50" customFormat="1" x14ac:dyDescent="0.25">
      <c r="A12" s="11" t="str">
        <f t="shared" si="6"/>
        <v>23η</v>
      </c>
      <c r="B12" s="27">
        <v>44718</v>
      </c>
      <c r="C12" s="27">
        <v>44724</v>
      </c>
      <c r="D12" s="40">
        <f t="shared" si="0"/>
        <v>7</v>
      </c>
      <c r="E12" s="20" t="str">
        <f t="shared" ca="1" si="7"/>
        <v>Δευ</v>
      </c>
      <c r="F12" s="15" t="str">
        <f t="shared" ca="1" si="8"/>
        <v>06-Ιουν έως 12-Ιουν</v>
      </c>
      <c r="G12" s="24" t="s">
        <v>291</v>
      </c>
      <c r="H12" s="13" t="s">
        <v>71</v>
      </c>
      <c r="I12" s="107" t="s">
        <v>168</v>
      </c>
      <c r="J12" s="106"/>
      <c r="K12" s="46" t="str">
        <f t="shared" si="4"/>
        <v/>
      </c>
      <c r="L12" s="49"/>
      <c r="M12" s="76"/>
      <c r="N12" s="76"/>
    </row>
    <row r="13" spans="1:14" s="50" customFormat="1" x14ac:dyDescent="0.25">
      <c r="A13" s="11" t="str">
        <f t="shared" si="6"/>
        <v>23η</v>
      </c>
      <c r="B13" s="27">
        <v>44724</v>
      </c>
      <c r="C13" s="27">
        <v>44733</v>
      </c>
      <c r="D13" s="40">
        <f t="shared" si="0"/>
        <v>10</v>
      </c>
      <c r="E13" s="20" t="str">
        <f t="shared" ca="1" si="7"/>
        <v>Κυρ</v>
      </c>
      <c r="F13" s="15" t="str">
        <f t="shared" ca="1" si="8"/>
        <v>12-Ιουν έως 21-Ιουν</v>
      </c>
      <c r="G13" s="24" t="s">
        <v>292</v>
      </c>
      <c r="H13" s="13" t="s">
        <v>22</v>
      </c>
      <c r="I13" s="107" t="s">
        <v>168</v>
      </c>
      <c r="J13" s="106"/>
      <c r="K13" s="46" t="str">
        <f t="shared" si="4"/>
        <v/>
      </c>
      <c r="L13" s="68"/>
      <c r="M13" s="77"/>
      <c r="N13" s="77"/>
    </row>
    <row r="14" spans="1:14" x14ac:dyDescent="0.25">
      <c r="A14" s="11" t="str">
        <f t="shared" si="6"/>
        <v>25η</v>
      </c>
      <c r="B14" s="27">
        <v>44737</v>
      </c>
      <c r="C14" s="27">
        <v>44745</v>
      </c>
      <c r="D14" s="40">
        <f t="shared" si="0"/>
        <v>9</v>
      </c>
      <c r="E14" s="20" t="str">
        <f t="shared" ca="1" si="7"/>
        <v>Σαβ</v>
      </c>
      <c r="F14" s="15" t="str">
        <f t="shared" ca="1" si="8"/>
        <v>25-Ιουν έως 03-Ιουλ</v>
      </c>
      <c r="G14" s="98" t="s">
        <v>256</v>
      </c>
      <c r="H14" s="13" t="s">
        <v>255</v>
      </c>
      <c r="I14" s="107" t="s">
        <v>168</v>
      </c>
      <c r="J14" s="106"/>
      <c r="K14" s="46" t="str">
        <f t="shared" si="4"/>
        <v/>
      </c>
    </row>
    <row r="15" spans="1:14" x14ac:dyDescent="0.25">
      <c r="A15" s="11" t="str">
        <f t="shared" si="6"/>
        <v>27η</v>
      </c>
      <c r="B15" s="27">
        <v>44746</v>
      </c>
      <c r="C15" s="27">
        <v>44754</v>
      </c>
      <c r="D15" s="40">
        <f t="shared" si="0"/>
        <v>9</v>
      </c>
      <c r="E15" s="20" t="str">
        <f t="shared" ca="1" si="7"/>
        <v>Δευ</v>
      </c>
      <c r="F15" s="15" t="str">
        <f t="shared" ca="1" si="8"/>
        <v>04-Ιουλ έως 12-Ιουλ</v>
      </c>
      <c r="G15" s="24" t="s">
        <v>293</v>
      </c>
      <c r="H15" s="13" t="s">
        <v>15</v>
      </c>
      <c r="I15" s="56" t="s">
        <v>168</v>
      </c>
      <c r="J15" s="97"/>
      <c r="K15" s="46" t="str">
        <f t="shared" si="4"/>
        <v/>
      </c>
    </row>
    <row r="16" spans="1:14" s="50" customFormat="1" x14ac:dyDescent="0.25">
      <c r="A16" s="11" t="str">
        <f t="shared" si="6"/>
        <v>28η</v>
      </c>
      <c r="B16" s="27">
        <v>44753</v>
      </c>
      <c r="C16" s="27">
        <v>44758</v>
      </c>
      <c r="D16" s="40">
        <f t="shared" si="0"/>
        <v>6</v>
      </c>
      <c r="E16" s="20" t="str">
        <f t="shared" ca="1" si="7"/>
        <v>Δευ</v>
      </c>
      <c r="F16" s="15" t="str">
        <f t="shared" ca="1" si="8"/>
        <v>11-Ιουλ έως 16-Ιουλ</v>
      </c>
      <c r="G16" s="24" t="s">
        <v>294</v>
      </c>
      <c r="H16" s="13" t="s">
        <v>15</v>
      </c>
      <c r="I16" s="56" t="s">
        <v>168</v>
      </c>
      <c r="J16" s="66"/>
      <c r="K16" s="46" t="str">
        <f t="shared" si="4"/>
        <v/>
      </c>
      <c r="L16" s="49"/>
      <c r="M16" s="76"/>
      <c r="N16" s="76"/>
    </row>
    <row r="17" spans="1:14" s="50" customFormat="1" x14ac:dyDescent="0.25">
      <c r="A17" s="11" t="str">
        <f t="shared" si="6"/>
        <v>35η</v>
      </c>
      <c r="B17" s="27">
        <v>44805</v>
      </c>
      <c r="C17" s="27">
        <v>44808</v>
      </c>
      <c r="D17" s="40">
        <f t="shared" si="0"/>
        <v>4</v>
      </c>
      <c r="E17" s="20" t="str">
        <f t="shared" ca="1" si="7"/>
        <v>Πεμ</v>
      </c>
      <c r="F17" s="15" t="str">
        <f t="shared" ca="1" si="8"/>
        <v>01-Σεπ έως 04-Σεπ</v>
      </c>
      <c r="G17" s="24" t="s">
        <v>295</v>
      </c>
      <c r="H17" s="13" t="s">
        <v>25</v>
      </c>
      <c r="I17" s="56" t="s">
        <v>168</v>
      </c>
      <c r="J17" s="66"/>
      <c r="K17" s="46" t="str">
        <f t="shared" si="4"/>
        <v/>
      </c>
      <c r="L17" s="49"/>
      <c r="M17" s="76"/>
      <c r="N17" s="76"/>
    </row>
    <row r="18" spans="1:14" s="50" customFormat="1" x14ac:dyDescent="0.25">
      <c r="A18" s="11" t="str">
        <f t="shared" si="6"/>
        <v>41η</v>
      </c>
      <c r="B18" s="27">
        <v>44846</v>
      </c>
      <c r="C18" s="27">
        <v>44850</v>
      </c>
      <c r="D18" s="40">
        <f t="shared" si="0"/>
        <v>5</v>
      </c>
      <c r="E18" s="20" t="str">
        <f t="shared" ca="1" si="7"/>
        <v>Τετ</v>
      </c>
      <c r="F18" s="15" t="str">
        <f t="shared" ca="1" si="8"/>
        <v>12-Οκτ έως 16-Οκτ</v>
      </c>
      <c r="G18" s="24" t="s">
        <v>296</v>
      </c>
      <c r="H18" s="13" t="s">
        <v>15</v>
      </c>
      <c r="I18" s="56" t="s">
        <v>168</v>
      </c>
      <c r="J18" s="66"/>
      <c r="K18" s="46" t="str">
        <f t="shared" si="4"/>
        <v/>
      </c>
      <c r="L18" s="49"/>
      <c r="M18" s="76"/>
      <c r="N18" s="76"/>
    </row>
    <row r="19" spans="1:14" s="50" customFormat="1" x14ac:dyDescent="0.25">
      <c r="A19" s="11" t="str">
        <f t="shared" si="6"/>
        <v>43η</v>
      </c>
      <c r="B19" s="27">
        <v>44863</v>
      </c>
      <c r="C19" s="27">
        <v>44868</v>
      </c>
      <c r="D19" s="40">
        <f t="shared" si="0"/>
        <v>6</v>
      </c>
      <c r="E19" s="20" t="str">
        <f t="shared" ca="1" si="7"/>
        <v>Σαβ</v>
      </c>
      <c r="F19" s="15" t="str">
        <f t="shared" ca="1" si="8"/>
        <v>29-Οκτ έως 03-Νοε</v>
      </c>
      <c r="G19" s="24" t="s">
        <v>297</v>
      </c>
      <c r="H19" s="13" t="s">
        <v>141</v>
      </c>
      <c r="I19" s="56" t="s">
        <v>168</v>
      </c>
      <c r="J19" s="66"/>
      <c r="K19" s="46" t="str">
        <f t="shared" si="4"/>
        <v/>
      </c>
      <c r="L19" s="49"/>
      <c r="M19" s="76"/>
      <c r="N19" s="76"/>
    </row>
    <row r="20" spans="1:14" s="50" customFormat="1" x14ac:dyDescent="0.25">
      <c r="A20" s="11" t="str">
        <f t="shared" si="6"/>
        <v>44η</v>
      </c>
      <c r="B20" s="27">
        <v>44867</v>
      </c>
      <c r="C20" s="27">
        <v>44871</v>
      </c>
      <c r="D20" s="40">
        <f t="shared" si="0"/>
        <v>5</v>
      </c>
      <c r="E20" s="20" t="str">
        <f t="shared" ca="1" si="7"/>
        <v>Τετ</v>
      </c>
      <c r="F20" s="15" t="str">
        <f t="shared" ca="1" si="8"/>
        <v>02-Νοε έως 06-Νοε</v>
      </c>
      <c r="G20" s="24" t="s">
        <v>298</v>
      </c>
      <c r="H20" s="13" t="s">
        <v>55</v>
      </c>
      <c r="I20" s="56" t="s">
        <v>168</v>
      </c>
      <c r="J20" s="66"/>
      <c r="K20" s="46" t="str">
        <f t="shared" si="4"/>
        <v/>
      </c>
      <c r="L20" s="49"/>
      <c r="M20" s="76"/>
      <c r="N20" s="76"/>
    </row>
    <row r="21" spans="1:14" s="50" customFormat="1" x14ac:dyDescent="0.25">
      <c r="A21" s="11"/>
      <c r="B21" s="27"/>
      <c r="C21" s="27"/>
      <c r="D21" s="40" t="str">
        <f t="shared" si="0"/>
        <v/>
      </c>
      <c r="E21" s="20" t="str">
        <f t="shared" ref="E21:E22" si="9">IF($B21&gt;0,IF($L$2="DDD",TEXT(WEEKDAY(B21),"ηηη"),TEXT(WEEKDAY(B21),"ddd")),"")</f>
        <v/>
      </c>
      <c r="F21" s="15" t="str">
        <f t="shared" si="8"/>
        <v/>
      </c>
      <c r="G21" s="92" t="s">
        <v>220</v>
      </c>
      <c r="H21" s="13" t="s">
        <v>10</v>
      </c>
      <c r="I21" s="56" t="s">
        <v>168</v>
      </c>
      <c r="J21" s="66"/>
      <c r="K21" s="46" t="str">
        <f t="shared" si="4"/>
        <v/>
      </c>
      <c r="L21" s="49"/>
      <c r="M21" s="76"/>
      <c r="N21" s="76"/>
    </row>
    <row r="22" spans="1:14" s="50" customFormat="1" x14ac:dyDescent="0.25">
      <c r="A22" s="11"/>
      <c r="B22" s="27"/>
      <c r="C22" s="27"/>
      <c r="D22" s="40" t="str">
        <f t="shared" si="0"/>
        <v/>
      </c>
      <c r="E22" s="20" t="str">
        <f t="shared" si="9"/>
        <v/>
      </c>
      <c r="F22" s="15" t="str">
        <f t="shared" si="8"/>
        <v/>
      </c>
      <c r="G22" s="92" t="s">
        <v>221</v>
      </c>
      <c r="H22" s="13" t="s">
        <v>15</v>
      </c>
      <c r="I22" s="56" t="s">
        <v>168</v>
      </c>
      <c r="J22" s="66"/>
      <c r="K22" s="46" t="str">
        <f t="shared" si="4"/>
        <v/>
      </c>
      <c r="L22" s="49"/>
      <c r="M22" s="76"/>
      <c r="N22" s="76"/>
    </row>
  </sheetData>
  <autoFilter ref="I1:I20" xr:uid="{00000000-0009-0000-0000-000002000000}"/>
  <dataValidations disablePrompts="1" count="1">
    <dataValidation type="list" allowBlank="1" showInputMessage="1" showErrorMessage="1" sqref="L2" xr:uid="{00000000-0002-0000-02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2"/>
  <sheetViews>
    <sheetView workbookViewId="0">
      <pane ySplit="2" topLeftCell="A3" activePane="bottomLeft" state="frozen"/>
      <selection pane="bottomLeft" activeCell="F4" sqref="F4"/>
    </sheetView>
  </sheetViews>
  <sheetFormatPr defaultColWidth="9.140625" defaultRowHeight="14.25" x14ac:dyDescent="0.25"/>
  <cols>
    <col min="1" max="1" width="8.85546875" style="2" bestFit="1" customWidth="1"/>
    <col min="2" max="3" width="7.28515625" style="28" customWidth="1"/>
    <col min="4" max="4" width="6.85546875" style="41" customWidth="1"/>
    <col min="5" max="5" width="5.140625" style="21" customWidth="1"/>
    <col min="6" max="6" width="17.42578125" style="1" bestFit="1" customWidth="1"/>
    <col min="7" max="7" width="38.5703125" style="14" bestFit="1" customWidth="1"/>
    <col min="8" max="8" width="21" style="14" bestFit="1" customWidth="1"/>
    <col min="9" max="9" width="6.28515625" style="3" bestFit="1" customWidth="1"/>
    <col min="10" max="10" width="8.28515625" style="50" bestFit="1" customWidth="1"/>
    <col min="11" max="11" width="6" style="46" customWidth="1"/>
    <col min="12" max="12" width="4.85546875" style="49" bestFit="1" customWidth="1"/>
    <col min="13" max="14" width="9.140625" style="76"/>
    <col min="15" max="16384" width="9.140625" style="49"/>
  </cols>
  <sheetData>
    <row r="1" spans="1:14" ht="19.5" customHeight="1" x14ac:dyDescent="0.25">
      <c r="A1" s="16" t="s">
        <v>258</v>
      </c>
      <c r="B1" s="26"/>
      <c r="C1" s="26"/>
      <c r="D1" s="39"/>
      <c r="E1" s="19"/>
      <c r="F1" s="17"/>
      <c r="G1" s="17"/>
      <c r="H1" s="58"/>
      <c r="I1" s="23"/>
      <c r="K1" s="61" t="s">
        <v>161</v>
      </c>
      <c r="L1" s="71" t="s">
        <v>209</v>
      </c>
    </row>
    <row r="2" spans="1:14" ht="15" thickBot="1" x14ac:dyDescent="0.3">
      <c r="A2" s="88" t="s">
        <v>37</v>
      </c>
      <c r="B2" s="83" t="s">
        <v>50</v>
      </c>
      <c r="C2" s="83" t="s">
        <v>88</v>
      </c>
      <c r="D2" s="86" t="s">
        <v>89</v>
      </c>
      <c r="E2" s="86" t="s">
        <v>180</v>
      </c>
      <c r="F2" s="87" t="s">
        <v>34</v>
      </c>
      <c r="G2" s="84" t="s">
        <v>35</v>
      </c>
      <c r="H2" s="85" t="s">
        <v>36</v>
      </c>
      <c r="I2" s="89" t="s">
        <v>47</v>
      </c>
      <c r="K2" s="61" t="s">
        <v>162</v>
      </c>
      <c r="L2" s="73" t="str">
        <f ca="1">TEXT(TODAY(),"DDD")</f>
        <v>DDD</v>
      </c>
    </row>
    <row r="3" spans="1:14" x14ac:dyDescent="0.25">
      <c r="A3" s="114" t="str">
        <f t="shared" ref="A3:A9" si="0">IF($B3&gt;0,IF($B3&gt;0,WEEKNUM($B3,2)-1,"")&amp;"η","")</f>
        <v>1η</v>
      </c>
      <c r="B3" s="115">
        <v>44568</v>
      </c>
      <c r="C3" s="115">
        <v>44570</v>
      </c>
      <c r="D3" s="116">
        <f t="shared" ref="D3:D15" si="1">IF($B3&gt;0,$C3-$B3+1,"")</f>
        <v>3</v>
      </c>
      <c r="E3" s="117" t="str">
        <f t="shared" ref="E3:E16" ca="1" si="2">IF($B3&gt;0,IF($L$2="DDD",TEXT(WEEKDAY(B3),"ηηη"),TEXT(WEEKDAY(B3),"ddd")),"")</f>
        <v>Παρ</v>
      </c>
      <c r="F3" s="117" t="str">
        <f t="shared" ref="F3:F15" ca="1" si="3">IF($B3&gt;0, IF($L$2="DDD", TEXT($B3,"ΗΗ-ΜΜΜ") &amp;" έως "&amp; TEXT($C3,"ΗΗ-ΜΜΜ"), TEXT($B3,"DD-MMM") &amp;" έως "&amp; TEXT($C3,"DD-MMM")),"")</f>
        <v>07-Ιαν έως 09-Ιαν</v>
      </c>
      <c r="G3" s="96" t="s">
        <v>259</v>
      </c>
      <c r="H3" s="118" t="s">
        <v>260</v>
      </c>
      <c r="I3" s="119" t="s">
        <v>168</v>
      </c>
      <c r="J3" s="106"/>
      <c r="K3" s="46" t="str">
        <f>IF(B5&gt;0,IF(B5&lt;B3,1,""),"")</f>
        <v/>
      </c>
    </row>
    <row r="4" spans="1:14" x14ac:dyDescent="0.25">
      <c r="A4" s="114" t="str">
        <f t="shared" si="0"/>
        <v>3η</v>
      </c>
      <c r="B4" s="115">
        <v>44581</v>
      </c>
      <c r="C4" s="115">
        <v>44584</v>
      </c>
      <c r="D4" s="116">
        <f t="shared" si="1"/>
        <v>4</v>
      </c>
      <c r="E4" s="117" t="str">
        <f t="shared" ref="E4" ca="1" si="4">IF($B4&gt;0,IF($L$2="DDD",TEXT(WEEKDAY(B4),"ηηη"),TEXT(WEEKDAY(B4),"ddd")),"")</f>
        <v>Πεμ</v>
      </c>
      <c r="F4" s="117" t="str">
        <f t="shared" ca="1" si="3"/>
        <v>20-Ιαν έως 23-Ιαν</v>
      </c>
      <c r="G4" s="96" t="s">
        <v>263</v>
      </c>
      <c r="H4" s="118" t="s">
        <v>260</v>
      </c>
      <c r="I4" s="119" t="s">
        <v>168</v>
      </c>
      <c r="J4" s="106"/>
      <c r="K4" s="46" t="str">
        <f>IF(B6&gt;0,IF(B6&lt;B4,1,""),"")</f>
        <v/>
      </c>
    </row>
    <row r="5" spans="1:14" x14ac:dyDescent="0.25">
      <c r="A5" s="114" t="str">
        <f t="shared" si="0"/>
        <v>5η</v>
      </c>
      <c r="B5" s="115">
        <v>44596</v>
      </c>
      <c r="C5" s="115">
        <v>44598</v>
      </c>
      <c r="D5" s="116">
        <f t="shared" si="1"/>
        <v>3</v>
      </c>
      <c r="E5" s="117" t="str">
        <f t="shared" ca="1" si="2"/>
        <v>Παρ</v>
      </c>
      <c r="F5" s="117" t="str">
        <f t="shared" ca="1" si="3"/>
        <v>04-Φεβ έως 06-Φεβ</v>
      </c>
      <c r="G5" s="91" t="s">
        <v>261</v>
      </c>
      <c r="H5" s="118" t="s">
        <v>262</v>
      </c>
      <c r="I5" s="119" t="s">
        <v>168</v>
      </c>
      <c r="J5" s="106"/>
      <c r="K5" s="46" t="str">
        <f t="shared" ref="K5:K22" si="5">IF(B6&gt;0,IF(B6&lt;B5,1,""),"")</f>
        <v/>
      </c>
    </row>
    <row r="6" spans="1:14" s="50" customFormat="1" x14ac:dyDescent="0.25">
      <c r="A6" s="114" t="str">
        <f t="shared" si="0"/>
        <v>9η</v>
      </c>
      <c r="B6" s="120">
        <v>44625</v>
      </c>
      <c r="C6" s="120">
        <v>44627</v>
      </c>
      <c r="D6" s="121">
        <f t="shared" si="1"/>
        <v>3</v>
      </c>
      <c r="E6" s="122" t="str">
        <f t="shared" ca="1" si="2"/>
        <v>Σαβ</v>
      </c>
      <c r="F6" s="122" t="str">
        <f t="shared" ca="1" si="3"/>
        <v>05-Μαρ έως 07-Μαρ</v>
      </c>
      <c r="G6" s="91" t="s">
        <v>263</v>
      </c>
      <c r="H6" s="118" t="s">
        <v>264</v>
      </c>
      <c r="I6" s="119" t="s">
        <v>168</v>
      </c>
      <c r="J6" s="106"/>
      <c r="K6" s="46" t="str">
        <f t="shared" si="5"/>
        <v/>
      </c>
      <c r="L6" s="49"/>
      <c r="M6" s="76"/>
      <c r="N6" s="76"/>
    </row>
    <row r="7" spans="1:14" s="50" customFormat="1" x14ac:dyDescent="0.25">
      <c r="A7" s="114" t="str">
        <f t="shared" si="0"/>
        <v>13η</v>
      </c>
      <c r="B7" s="120">
        <v>44651</v>
      </c>
      <c r="C7" s="120">
        <v>44654</v>
      </c>
      <c r="D7" s="121">
        <f t="shared" si="1"/>
        <v>4</v>
      </c>
      <c r="E7" s="122" t="str">
        <f t="shared" ca="1" si="2"/>
        <v>Πεμ</v>
      </c>
      <c r="F7" s="122" t="str">
        <f t="shared" ca="1" si="3"/>
        <v>31-Μαρ έως 03-Απρ</v>
      </c>
      <c r="G7" s="123" t="s">
        <v>265</v>
      </c>
      <c r="H7" s="118" t="s">
        <v>266</v>
      </c>
      <c r="I7" s="119" t="s">
        <v>168</v>
      </c>
      <c r="J7" s="106"/>
      <c r="K7" s="46" t="str">
        <f t="shared" si="5"/>
        <v/>
      </c>
      <c r="L7" s="49"/>
      <c r="M7" s="76"/>
      <c r="N7" s="76"/>
    </row>
    <row r="8" spans="1:14" s="50" customFormat="1" x14ac:dyDescent="0.25">
      <c r="A8" s="114" t="str">
        <f t="shared" si="0"/>
        <v>14η</v>
      </c>
      <c r="B8" s="120">
        <v>44659</v>
      </c>
      <c r="C8" s="120">
        <v>44668</v>
      </c>
      <c r="D8" s="121">
        <f t="shared" si="1"/>
        <v>10</v>
      </c>
      <c r="E8" s="122" t="str">
        <f t="shared" ca="1" si="2"/>
        <v>Παρ</v>
      </c>
      <c r="F8" s="122" t="str">
        <f t="shared" ca="1" si="3"/>
        <v>08-Απρ έως 17-Απρ</v>
      </c>
      <c r="G8" s="92" t="s">
        <v>267</v>
      </c>
      <c r="H8" s="118" t="s">
        <v>268</v>
      </c>
      <c r="I8" s="119"/>
      <c r="J8" s="106"/>
      <c r="K8" s="46" t="str">
        <f t="shared" si="5"/>
        <v/>
      </c>
      <c r="L8" s="49"/>
      <c r="M8" s="76"/>
      <c r="N8" s="76"/>
    </row>
    <row r="9" spans="1:14" s="50" customFormat="1" x14ac:dyDescent="0.25">
      <c r="A9" s="114" t="str">
        <f t="shared" si="0"/>
        <v>16η</v>
      </c>
      <c r="B9" s="120">
        <v>44671</v>
      </c>
      <c r="C9" s="120">
        <v>44674</v>
      </c>
      <c r="D9" s="121">
        <f t="shared" si="1"/>
        <v>4</v>
      </c>
      <c r="E9" s="122" t="str">
        <f t="shared" ca="1" si="2"/>
        <v>Τετ</v>
      </c>
      <c r="F9" s="122" t="str">
        <f t="shared" ca="1" si="3"/>
        <v>20-Απρ έως 23-Απρ</v>
      </c>
      <c r="G9" s="92" t="s">
        <v>269</v>
      </c>
      <c r="H9" s="118" t="s">
        <v>270</v>
      </c>
      <c r="I9" s="119"/>
      <c r="J9" s="106"/>
      <c r="K9" s="46" t="str">
        <f t="shared" si="5"/>
        <v/>
      </c>
      <c r="L9" s="49"/>
      <c r="M9" s="76"/>
      <c r="N9" s="76"/>
    </row>
    <row r="10" spans="1:14" s="50" customFormat="1" x14ac:dyDescent="0.25">
      <c r="A10" s="114" t="str">
        <f>IF($B10&gt;0,IF($B10&gt;0,WEEKNUM($B10,2)-1,"")&amp;"η","")</f>
        <v>17η</v>
      </c>
      <c r="B10" s="120">
        <v>44679</v>
      </c>
      <c r="C10" s="120">
        <v>44682</v>
      </c>
      <c r="D10" s="121">
        <f t="shared" si="1"/>
        <v>4</v>
      </c>
      <c r="E10" s="122" t="str">
        <f t="shared" ca="1" si="2"/>
        <v>Πεμ</v>
      </c>
      <c r="F10" s="122" t="str">
        <f t="shared" ca="1" si="3"/>
        <v>28-Απρ έως 01-Μαϊ</v>
      </c>
      <c r="G10" s="92" t="s">
        <v>271</v>
      </c>
      <c r="H10" s="118" t="s">
        <v>272</v>
      </c>
      <c r="I10" s="119"/>
      <c r="J10" s="106"/>
      <c r="K10" s="46" t="str">
        <f t="shared" si="5"/>
        <v/>
      </c>
      <c r="L10" s="49"/>
      <c r="M10" s="76"/>
      <c r="N10" s="76"/>
    </row>
    <row r="11" spans="1:14" s="50" customFormat="1" x14ac:dyDescent="0.25">
      <c r="A11" s="114" t="str">
        <f t="shared" ref="A11:A17" si="6">IF($B11&gt;0,IF($B11&gt;0,WEEKNUM($B11,2)-1,"")&amp;"η","")</f>
        <v>18η</v>
      </c>
      <c r="B11" s="115">
        <v>44687</v>
      </c>
      <c r="C11" s="115">
        <v>44689</v>
      </c>
      <c r="D11" s="116">
        <f t="shared" si="1"/>
        <v>3</v>
      </c>
      <c r="E11" s="117" t="str">
        <f t="shared" ca="1" si="2"/>
        <v>Παρ</v>
      </c>
      <c r="F11" s="117" t="str">
        <f t="shared" ca="1" si="3"/>
        <v>06-Μαϊ έως 08-Μαϊ</v>
      </c>
      <c r="G11" s="124" t="s">
        <v>273</v>
      </c>
      <c r="H11" s="118" t="s">
        <v>223</v>
      </c>
      <c r="I11" s="119"/>
      <c r="J11" s="106"/>
      <c r="K11" s="46" t="str">
        <f t="shared" si="5"/>
        <v/>
      </c>
      <c r="L11" s="49"/>
      <c r="M11" s="76"/>
      <c r="N11" s="76"/>
    </row>
    <row r="12" spans="1:14" s="50" customFormat="1" x14ac:dyDescent="0.25">
      <c r="A12" s="114" t="str">
        <f t="shared" si="6"/>
        <v>19η</v>
      </c>
      <c r="B12" s="115">
        <v>44693</v>
      </c>
      <c r="C12" s="115">
        <v>44696</v>
      </c>
      <c r="D12" s="116">
        <f t="shared" si="1"/>
        <v>4</v>
      </c>
      <c r="E12" s="117" t="str">
        <f t="shared" ca="1" si="2"/>
        <v>Πεμ</v>
      </c>
      <c r="F12" s="117" t="str">
        <f t="shared" ca="1" si="3"/>
        <v>12-Μαϊ έως 15-Μαϊ</v>
      </c>
      <c r="G12" s="91" t="s">
        <v>274</v>
      </c>
      <c r="H12" s="118" t="s">
        <v>270</v>
      </c>
      <c r="I12" s="119"/>
      <c r="J12" s="106"/>
      <c r="K12" s="46" t="str">
        <f t="shared" si="5"/>
        <v/>
      </c>
      <c r="L12" s="68"/>
      <c r="M12" s="77"/>
      <c r="N12" s="77"/>
    </row>
    <row r="13" spans="1:14" x14ac:dyDescent="0.25">
      <c r="A13" s="114" t="str">
        <f t="shared" si="6"/>
        <v>22η</v>
      </c>
      <c r="B13" s="120">
        <v>44714</v>
      </c>
      <c r="C13" s="120">
        <v>44717</v>
      </c>
      <c r="D13" s="121">
        <f t="shared" si="1"/>
        <v>4</v>
      </c>
      <c r="E13" s="122" t="str">
        <f t="shared" ca="1" si="2"/>
        <v>Πεμ</v>
      </c>
      <c r="F13" s="122" t="str">
        <f t="shared" ca="1" si="3"/>
        <v>02-Ιουν έως 05-Ιουν</v>
      </c>
      <c r="G13" s="91" t="s">
        <v>275</v>
      </c>
      <c r="H13" s="118" t="s">
        <v>266</v>
      </c>
      <c r="I13" s="119"/>
      <c r="J13" s="66"/>
      <c r="K13" s="46" t="str">
        <f t="shared" si="5"/>
        <v/>
      </c>
    </row>
    <row r="14" spans="1:14" s="50" customFormat="1" x14ac:dyDescent="0.25">
      <c r="A14" s="114" t="str">
        <f t="shared" si="6"/>
        <v>28η</v>
      </c>
      <c r="B14" s="120">
        <v>44754</v>
      </c>
      <c r="C14" s="120">
        <v>44756</v>
      </c>
      <c r="D14" s="121">
        <f t="shared" si="1"/>
        <v>3</v>
      </c>
      <c r="E14" s="122" t="str">
        <f t="shared" ca="1" si="2"/>
        <v>Τρι</v>
      </c>
      <c r="F14" s="122" t="str">
        <f t="shared" ca="1" si="3"/>
        <v>12-Ιουλ έως 14-Ιουλ</v>
      </c>
      <c r="G14" s="91" t="s">
        <v>276</v>
      </c>
      <c r="H14" s="118" t="s">
        <v>277</v>
      </c>
      <c r="I14" s="119"/>
      <c r="J14" s="66"/>
      <c r="K14" s="46" t="str">
        <f t="shared" si="5"/>
        <v/>
      </c>
      <c r="L14" s="49"/>
      <c r="M14" s="76"/>
      <c r="N14" s="76"/>
    </row>
    <row r="15" spans="1:14" x14ac:dyDescent="0.25">
      <c r="A15" s="114" t="str">
        <f t="shared" si="6"/>
        <v>28η</v>
      </c>
      <c r="B15" s="120">
        <v>44757</v>
      </c>
      <c r="C15" s="120">
        <v>44759</v>
      </c>
      <c r="D15" s="121">
        <f t="shared" si="1"/>
        <v>3</v>
      </c>
      <c r="E15" s="122" t="str">
        <f t="shared" ca="1" si="2"/>
        <v>Παρ</v>
      </c>
      <c r="F15" s="122" t="str">
        <f t="shared" ca="1" si="3"/>
        <v>15-Ιουλ έως 17-Ιουλ</v>
      </c>
      <c r="G15" s="91" t="s">
        <v>278</v>
      </c>
      <c r="H15" s="118" t="s">
        <v>279</v>
      </c>
      <c r="I15" s="119"/>
      <c r="J15" s="66"/>
      <c r="K15" s="46" t="str">
        <f t="shared" si="5"/>
        <v/>
      </c>
    </row>
    <row r="16" spans="1:14" s="50" customFormat="1" x14ac:dyDescent="0.25">
      <c r="A16" s="114" t="str">
        <f t="shared" si="6"/>
        <v/>
      </c>
      <c r="B16" s="120"/>
      <c r="C16" s="120"/>
      <c r="D16" s="121"/>
      <c r="E16" s="122" t="str">
        <f t="shared" si="2"/>
        <v/>
      </c>
      <c r="F16" s="122"/>
      <c r="G16" s="92" t="s">
        <v>280</v>
      </c>
      <c r="H16" s="118" t="s">
        <v>279</v>
      </c>
      <c r="I16" s="119"/>
      <c r="J16" s="66"/>
      <c r="K16" s="46" t="str">
        <f t="shared" si="5"/>
        <v/>
      </c>
      <c r="L16" s="49"/>
      <c r="M16" s="76"/>
      <c r="N16" s="76"/>
    </row>
    <row r="17" spans="1:14" s="50" customFormat="1" x14ac:dyDescent="0.25">
      <c r="A17" s="114" t="str">
        <f t="shared" si="6"/>
        <v/>
      </c>
      <c r="B17" s="120"/>
      <c r="C17" s="120"/>
      <c r="D17" s="121"/>
      <c r="E17" s="122"/>
      <c r="F17" s="122"/>
      <c r="G17" s="92" t="s">
        <v>281</v>
      </c>
      <c r="H17" s="118" t="s">
        <v>279</v>
      </c>
      <c r="I17" s="119"/>
      <c r="J17" s="66"/>
      <c r="K17" s="46" t="str">
        <f t="shared" si="5"/>
        <v/>
      </c>
      <c r="L17" s="49"/>
      <c r="M17" s="76"/>
      <c r="N17" s="76"/>
    </row>
    <row r="18" spans="1:14" s="50" customFormat="1" x14ac:dyDescent="0.25">
      <c r="A18" s="114" t="str">
        <f>IF($B18&gt;0,IF($B18&gt;0,WEEKNUM($B18,2)-1,"")&amp;"η","")</f>
        <v/>
      </c>
      <c r="B18" s="120"/>
      <c r="C18" s="120"/>
      <c r="D18" s="121"/>
      <c r="E18" s="122"/>
      <c r="F18" s="122"/>
      <c r="G18" s="92" t="s">
        <v>282</v>
      </c>
      <c r="H18" s="118" t="s">
        <v>279</v>
      </c>
      <c r="I18" s="119"/>
      <c r="J18" s="66"/>
      <c r="K18" s="46" t="str">
        <f t="shared" si="5"/>
        <v/>
      </c>
      <c r="L18" s="49"/>
      <c r="M18" s="76"/>
      <c r="N18" s="76"/>
    </row>
    <row r="19" spans="1:14" s="50" customFormat="1" x14ac:dyDescent="0.25">
      <c r="A19" s="114" t="str">
        <f t="shared" ref="A19:A22" si="7">IF($B19&gt;0,IF($B19&gt;0,WEEKNUM($B19,2)-1,"")&amp;"η","")</f>
        <v>35η</v>
      </c>
      <c r="B19" s="115">
        <v>44806</v>
      </c>
      <c r="C19" s="115">
        <v>44808</v>
      </c>
      <c r="D19" s="116">
        <f t="shared" ref="D19:D22" si="8">IF($B19&gt;0,$C19-$B19+1,"")</f>
        <v>3</v>
      </c>
      <c r="E19" s="117" t="str">
        <f t="shared" ref="E19:E22" ca="1" si="9">IF($B19&gt;0,IF($L$2="DDD",TEXT(WEEKDAY(B19),"ηηη"),TEXT(WEEKDAY(B19),"ddd")),"")</f>
        <v>Παρ</v>
      </c>
      <c r="F19" s="117" t="str">
        <f t="shared" ref="F19:F22" ca="1" si="10">IF($B19&gt;0, IF($L$2="DDD", TEXT($B19,"ΗΗ-ΜΜΜ") &amp;" έως "&amp; TEXT($C19,"ΗΗ-ΜΜΜ"), TEXT($B19,"DD-MMM") &amp;" έως "&amp; TEXT($C19,"DD-MMM")),"")</f>
        <v>02-Σεπ έως 04-Σεπ</v>
      </c>
      <c r="G19" s="96" t="s">
        <v>263</v>
      </c>
      <c r="H19" s="118" t="s">
        <v>264</v>
      </c>
      <c r="I19" s="119"/>
      <c r="J19" s="66"/>
      <c r="K19" s="46" t="str">
        <f t="shared" si="5"/>
        <v/>
      </c>
      <c r="L19" s="49"/>
      <c r="M19" s="76"/>
      <c r="N19" s="76"/>
    </row>
    <row r="20" spans="1:14" s="50" customFormat="1" x14ac:dyDescent="0.25">
      <c r="A20" s="114" t="str">
        <f t="shared" si="7"/>
        <v>40η</v>
      </c>
      <c r="B20" s="115">
        <v>44840</v>
      </c>
      <c r="C20" s="115">
        <v>44843</v>
      </c>
      <c r="D20" s="116">
        <f t="shared" si="8"/>
        <v>4</v>
      </c>
      <c r="E20" s="117" t="str">
        <f t="shared" ca="1" si="9"/>
        <v>Πεμ</v>
      </c>
      <c r="F20" s="117" t="str">
        <f t="shared" ca="1" si="10"/>
        <v>06-Οκτ έως 09-Οκτ</v>
      </c>
      <c r="G20" s="91" t="s">
        <v>283</v>
      </c>
      <c r="H20" s="118" t="s">
        <v>86</v>
      </c>
      <c r="I20" s="119"/>
      <c r="J20" s="66"/>
      <c r="K20" s="46"/>
      <c r="L20" s="49"/>
      <c r="M20" s="76"/>
      <c r="N20" s="76"/>
    </row>
    <row r="21" spans="1:14" s="50" customFormat="1" x14ac:dyDescent="0.25">
      <c r="A21" s="114" t="str">
        <f t="shared" si="7"/>
        <v>45η</v>
      </c>
      <c r="B21" s="120">
        <v>44875</v>
      </c>
      <c r="C21" s="120">
        <v>44878</v>
      </c>
      <c r="D21" s="121">
        <f t="shared" si="8"/>
        <v>4</v>
      </c>
      <c r="E21" s="122" t="str">
        <f t="shared" ca="1" si="9"/>
        <v>Πεμ</v>
      </c>
      <c r="F21" s="122" t="str">
        <f t="shared" ca="1" si="10"/>
        <v>10-Νοε έως 13-Νοε</v>
      </c>
      <c r="G21" s="91" t="s">
        <v>259</v>
      </c>
      <c r="H21" s="118" t="s">
        <v>260</v>
      </c>
      <c r="I21" s="119"/>
      <c r="J21" s="66"/>
      <c r="K21" s="46"/>
      <c r="L21" s="49"/>
      <c r="M21" s="76"/>
      <c r="N21" s="76"/>
    </row>
    <row r="22" spans="1:14" s="50" customFormat="1" x14ac:dyDescent="0.25">
      <c r="A22" s="114" t="str">
        <f t="shared" si="7"/>
        <v>50η</v>
      </c>
      <c r="B22" s="120">
        <v>44911</v>
      </c>
      <c r="C22" s="120">
        <v>44913</v>
      </c>
      <c r="D22" s="121">
        <f t="shared" si="8"/>
        <v>3</v>
      </c>
      <c r="E22" s="122" t="str">
        <f t="shared" ca="1" si="9"/>
        <v>Παρ</v>
      </c>
      <c r="F22" s="122" t="str">
        <f t="shared" ca="1" si="10"/>
        <v>16-Δεκ έως 18-Δεκ</v>
      </c>
      <c r="G22" s="123" t="s">
        <v>284</v>
      </c>
      <c r="H22" s="118" t="s">
        <v>279</v>
      </c>
      <c r="I22" s="119"/>
      <c r="J22" s="66"/>
      <c r="K22" s="46" t="str">
        <f t="shared" si="5"/>
        <v/>
      </c>
      <c r="L22" s="49"/>
      <c r="M22" s="76"/>
      <c r="N22" s="76"/>
    </row>
  </sheetData>
  <autoFilter ref="I1:I22" xr:uid="{00000000-0009-0000-0000-000003000000}"/>
  <dataValidations count="1">
    <dataValidation type="list" allowBlank="1" showInputMessage="1" showErrorMessage="1" sqref="L2" xr:uid="{00000000-0002-0000-03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9"/>
  <sheetViews>
    <sheetView workbookViewId="0">
      <pane ySplit="2" topLeftCell="A3" activePane="bottomLeft" state="frozen"/>
      <selection pane="bottomLeft" activeCell="E24" sqref="E24"/>
    </sheetView>
  </sheetViews>
  <sheetFormatPr defaultColWidth="9.140625" defaultRowHeight="14.25" x14ac:dyDescent="0.25"/>
  <cols>
    <col min="1" max="1" width="8.85546875" style="2" bestFit="1" customWidth="1"/>
    <col min="2" max="3" width="7.28515625" style="28" customWidth="1"/>
    <col min="4" max="4" width="6.85546875" style="41" customWidth="1"/>
    <col min="5" max="5" width="5.140625" style="21" customWidth="1"/>
    <col min="6" max="6" width="17.42578125" style="1" bestFit="1" customWidth="1"/>
    <col min="7" max="7" width="38.5703125" style="14" bestFit="1" customWidth="1"/>
    <col min="8" max="8" width="21" style="14" bestFit="1" customWidth="1"/>
    <col min="9" max="9" width="6.28515625" style="3" bestFit="1" customWidth="1"/>
    <col min="10" max="10" width="8.28515625" style="50" bestFit="1" customWidth="1"/>
    <col min="11" max="11" width="6" style="46" customWidth="1"/>
    <col min="12" max="12" width="4.85546875" style="49" bestFit="1" customWidth="1"/>
    <col min="13" max="14" width="9.140625" style="76"/>
    <col min="15" max="16384" width="9.140625" style="49"/>
  </cols>
  <sheetData>
    <row r="1" spans="1:14" ht="19.5" customHeight="1" x14ac:dyDescent="0.25">
      <c r="A1" s="16" t="s">
        <v>299</v>
      </c>
      <c r="B1" s="26"/>
      <c r="C1" s="26"/>
      <c r="D1" s="39"/>
      <c r="E1" s="19"/>
      <c r="F1" s="17"/>
      <c r="G1" s="17"/>
      <c r="H1" s="58"/>
      <c r="I1" s="23"/>
      <c r="K1" s="61" t="s">
        <v>161</v>
      </c>
      <c r="L1" s="71" t="s">
        <v>209</v>
      </c>
    </row>
    <row r="2" spans="1:14" ht="15" thickBot="1" x14ac:dyDescent="0.3">
      <c r="A2" s="88" t="s">
        <v>37</v>
      </c>
      <c r="B2" s="83" t="s">
        <v>50</v>
      </c>
      <c r="C2" s="83" t="s">
        <v>88</v>
      </c>
      <c r="D2" s="86" t="s">
        <v>89</v>
      </c>
      <c r="E2" s="86" t="s">
        <v>180</v>
      </c>
      <c r="F2" s="87" t="s">
        <v>34</v>
      </c>
      <c r="G2" s="84" t="s">
        <v>35</v>
      </c>
      <c r="H2" s="85" t="s">
        <v>36</v>
      </c>
      <c r="I2" s="89" t="s">
        <v>47</v>
      </c>
      <c r="K2" s="61" t="s">
        <v>162</v>
      </c>
      <c r="L2" s="73" t="str">
        <f ca="1">TEXT(TODAY(),"DDD")</f>
        <v>DDD</v>
      </c>
    </row>
    <row r="3" spans="1:14" x14ac:dyDescent="0.25">
      <c r="A3" s="11" t="str">
        <f>IF($B3&gt;0,IF($B3&gt;0,WEEKNUM($B3,2)-1,"")&amp;"η","")</f>
        <v>18η</v>
      </c>
      <c r="B3" s="27">
        <v>44688</v>
      </c>
      <c r="C3" s="27">
        <v>44689</v>
      </c>
      <c r="D3" s="40">
        <f>IF($B3&gt;0,$C3-$B3+1,"")</f>
        <v>2</v>
      </c>
      <c r="E3" s="20" t="str">
        <f ca="1">IF($B3&gt;0,IF($L$2="DDD",TEXT(WEEKDAY(B3),"ηηη"),TEXT(WEEKDAY(B3),"ddd")),"")</f>
        <v>Σαβ</v>
      </c>
      <c r="F3" s="15" t="str">
        <f ca="1">IF($B3&gt;0, IF($L$2="DDD", TEXT($B3,"ΗΗ-ΜΜΜ") &amp;" έως "&amp; TEXT($C3,"ΗΗ-ΜΜΜ"), TEXT($B3,"DD-MMM") &amp;" έως "&amp; TEXT($C3,"DD-MMM")),"")</f>
        <v>07-Μαϊ έως 08-Μαϊ</v>
      </c>
      <c r="G3" s="92" t="s">
        <v>235</v>
      </c>
      <c r="H3" s="13" t="s">
        <v>105</v>
      </c>
      <c r="I3" s="56" t="s">
        <v>238</v>
      </c>
      <c r="J3" s="66"/>
      <c r="K3" s="46" t="str">
        <f>IF(B6&gt;0,IF(B6&lt;B3,1,""),"")</f>
        <v/>
      </c>
    </row>
    <row r="4" spans="1:14" x14ac:dyDescent="0.25">
      <c r="A4" s="11" t="str">
        <f>IF($B4&gt;0,IF($B4&gt;0,WEEKNUM($B4,2)-1,"")&amp;"η","")</f>
        <v>20η</v>
      </c>
      <c r="B4" s="27">
        <v>44702</v>
      </c>
      <c r="C4" s="27">
        <v>44703</v>
      </c>
      <c r="D4" s="40">
        <f t="shared" ref="D4:D17" si="0">IF($B4&gt;0,$C4-$B4+1,"")</f>
        <v>2</v>
      </c>
      <c r="E4" s="20" t="str">
        <f t="shared" ref="E4:E17" ca="1" si="1">IF($B4&gt;0,IF($L$2="DDD",TEXT(WEEKDAY(B4),"ηηη"),TEXT(WEEKDAY(B4),"ddd")),"")</f>
        <v>Σαβ</v>
      </c>
      <c r="F4" s="15" t="str">
        <f ca="1">IF($B4&gt;0, IF($L$2="DDD", TEXT($B4,"ΗΗ-ΜΜΜ") &amp;" έως "&amp; TEXT($C4,"ΗΗ-ΜΜΜ"), TEXT($B4,"DD-MMM") &amp;" έως "&amp; TEXT($C4,"DD-MMM")),"")</f>
        <v>21-Μαϊ έως 22-Μαϊ</v>
      </c>
      <c r="G4" s="98" t="s">
        <v>240</v>
      </c>
      <c r="H4" s="13" t="s">
        <v>227</v>
      </c>
      <c r="I4" s="56" t="s">
        <v>238</v>
      </c>
      <c r="J4" s="97"/>
      <c r="K4" s="46" t="str">
        <f>IF(B5&gt;0,IF(B5&lt;B4,1,""),"")</f>
        <v/>
      </c>
    </row>
    <row r="5" spans="1:14" x14ac:dyDescent="0.25">
      <c r="A5" s="11" t="str">
        <f t="shared" ref="A5:A17" si="2">IF($B5&gt;0,IF($B5&gt;0,WEEKNUM($B5,2)-1,"")&amp;"η","")</f>
        <v>23η</v>
      </c>
      <c r="B5" s="27">
        <v>44723</v>
      </c>
      <c r="C5" s="27">
        <v>44724</v>
      </c>
      <c r="D5" s="40">
        <f t="shared" si="0"/>
        <v>2</v>
      </c>
      <c r="E5" s="20" t="str">
        <f t="shared" ca="1" si="1"/>
        <v>Σαβ</v>
      </c>
      <c r="F5" s="15" t="str">
        <f t="shared" ref="F5:F17" ca="1" si="3">IF($B5&gt;0, IF($L$2="DDD", TEXT($B5,"ΗΗ-ΜΜΜ") &amp;" έως "&amp; TEXT($C5,"ΗΗ-ΜΜΜ"), TEXT($B5,"DD-MMM") &amp;" έως "&amp; TEXT($C5,"DD-MMM")),"")</f>
        <v>11-Ιουν έως 12-Ιουν</v>
      </c>
      <c r="G5" s="98" t="s">
        <v>239</v>
      </c>
      <c r="H5" s="13" t="s">
        <v>228</v>
      </c>
      <c r="I5" s="56" t="s">
        <v>238</v>
      </c>
      <c r="J5" s="97"/>
      <c r="K5" s="46" t="str">
        <f>IF(B8&gt;0,IF(B8&lt;B5,1,""),"")</f>
        <v/>
      </c>
    </row>
    <row r="6" spans="1:14" x14ac:dyDescent="0.25">
      <c r="A6" s="11" t="str">
        <f>IF($B6&gt;0,IF($B6&gt;0,WEEKNUM($B6,2)-1,"")&amp;"η","")</f>
        <v>24η</v>
      </c>
      <c r="B6" s="27">
        <v>44730</v>
      </c>
      <c r="C6" s="27">
        <v>44731</v>
      </c>
      <c r="D6" s="40">
        <f>IF($B6&gt;0,$C6-$B6+1,"")</f>
        <v>2</v>
      </c>
      <c r="E6" s="20" t="str">
        <f ca="1">IF($B6&gt;0,IF($L$2="DDD",TEXT(WEEKDAY(B6),"ηηη"),TEXT(WEEKDAY(B6),"ddd")),"")</f>
        <v>Σαβ</v>
      </c>
      <c r="F6" s="15" t="str">
        <f ca="1">IF($B6&gt;0, IF($L$2="DDD", TEXT($B6,"ΗΗ-ΜΜΜ") &amp;" έως "&amp; TEXT($C6,"ΗΗ-ΜΜΜ"), TEXT($B6,"DD-MMM") &amp;" έως "&amp; TEXT($C6,"DD-MMM")),"")</f>
        <v>18-Ιουν έως 19-Ιουν</v>
      </c>
      <c r="G6" s="92" t="s">
        <v>235</v>
      </c>
      <c r="H6" s="13" t="s">
        <v>213</v>
      </c>
      <c r="I6" s="56" t="s">
        <v>238</v>
      </c>
      <c r="J6" s="66"/>
      <c r="K6" s="46" t="str">
        <f>IF(B11&gt;0,IF(B11&lt;B6,1,""),"")</f>
        <v/>
      </c>
    </row>
    <row r="7" spans="1:14" s="50" customFormat="1" x14ac:dyDescent="0.25">
      <c r="A7" s="11" t="str">
        <f>IF($B7&gt;0,IF($B7&gt;0,WEEKNUM($B7,2)-1,"")&amp;"η","")</f>
        <v>25η</v>
      </c>
      <c r="B7" s="27">
        <v>44737</v>
      </c>
      <c r="C7" s="27">
        <v>44738</v>
      </c>
      <c r="D7" s="40">
        <f>IF($B7&gt;0,$C7-$B7+1,"")</f>
        <v>2</v>
      </c>
      <c r="E7" s="20" t="str">
        <f ca="1">IF($B7&gt;0,IF($L$2="DDD",TEXT(WEEKDAY(B7),"ηηη"),TEXT(WEEKDAY(B7),"ddd")),"")</f>
        <v>Σαβ</v>
      </c>
      <c r="F7" s="15" t="str">
        <f ca="1">IF($B7&gt;0, IF($L$2="DDD", TEXT($B7,"ΗΗ-ΜΜΜ") &amp;" έως "&amp; TEXT($C7,"ΗΗ-ΜΜΜ"), TEXT($B7,"DD-MMM") &amp;" έως "&amp; TEXT($C7,"DD-MMM")),"")</f>
        <v>25-Ιουν έως 26-Ιουν</v>
      </c>
      <c r="G7" s="96" t="s">
        <v>233</v>
      </c>
      <c r="H7" s="13" t="s">
        <v>234</v>
      </c>
      <c r="I7" s="56" t="s">
        <v>238</v>
      </c>
      <c r="J7" s="66"/>
      <c r="K7" s="46" t="str">
        <f>IF(B16&gt;0,IF(B16&lt;B7,1,""),"")</f>
        <v/>
      </c>
      <c r="L7" s="49"/>
      <c r="M7" s="76"/>
      <c r="N7" s="76"/>
    </row>
    <row r="8" spans="1:14" s="50" customFormat="1" x14ac:dyDescent="0.25">
      <c r="A8" s="11" t="str">
        <f t="shared" si="2"/>
        <v>26η</v>
      </c>
      <c r="B8" s="27">
        <v>44744</v>
      </c>
      <c r="C8" s="27">
        <v>44745</v>
      </c>
      <c r="D8" s="40">
        <f t="shared" si="0"/>
        <v>2</v>
      </c>
      <c r="E8" s="20" t="str">
        <f t="shared" ca="1" si="1"/>
        <v>Σαβ</v>
      </c>
      <c r="F8" s="15" t="str">
        <f t="shared" ca="1" si="3"/>
        <v>02-Ιουλ έως 03-Ιουλ</v>
      </c>
      <c r="G8" s="24" t="s">
        <v>241</v>
      </c>
      <c r="H8" s="13" t="s">
        <v>229</v>
      </c>
      <c r="I8" s="56" t="s">
        <v>238</v>
      </c>
      <c r="J8" s="97"/>
      <c r="K8" s="46" t="str">
        <f t="shared" ref="K8" si="4">IF(B9&gt;0,IF(B9&lt;B8,1,""),"")</f>
        <v/>
      </c>
      <c r="L8" s="49"/>
      <c r="M8" s="76"/>
      <c r="N8" s="76"/>
    </row>
    <row r="9" spans="1:14" s="50" customFormat="1" x14ac:dyDescent="0.25">
      <c r="A9" s="11" t="str">
        <f t="shared" si="2"/>
        <v>28η</v>
      </c>
      <c r="B9" s="27">
        <v>44758</v>
      </c>
      <c r="C9" s="27">
        <v>44759</v>
      </c>
      <c r="D9" s="40">
        <f t="shared" si="0"/>
        <v>2</v>
      </c>
      <c r="E9" s="20" t="str">
        <f t="shared" ca="1" si="1"/>
        <v>Σαβ</v>
      </c>
      <c r="F9" s="15" t="str">
        <f t="shared" ca="1" si="3"/>
        <v>16-Ιουλ έως 17-Ιουλ</v>
      </c>
      <c r="G9" s="24" t="s">
        <v>242</v>
      </c>
      <c r="H9" s="13" t="s">
        <v>230</v>
      </c>
      <c r="I9" s="56" t="s">
        <v>238</v>
      </c>
      <c r="J9" s="97"/>
      <c r="K9" s="46" t="str">
        <f t="shared" ref="K9" si="5">IF(B12&gt;0,IF(B12&lt;B9,1,""),"")</f>
        <v/>
      </c>
      <c r="L9" s="49"/>
      <c r="M9" s="76"/>
      <c r="N9" s="76"/>
    </row>
    <row r="10" spans="1:14" s="50" customFormat="1" x14ac:dyDescent="0.25">
      <c r="A10" s="11" t="str">
        <f t="shared" si="2"/>
        <v>29η</v>
      </c>
      <c r="B10" s="27">
        <v>44765</v>
      </c>
      <c r="C10" s="27">
        <v>44766</v>
      </c>
      <c r="D10" s="40">
        <f t="shared" si="0"/>
        <v>2</v>
      </c>
      <c r="E10" s="20" t="str">
        <f t="shared" ca="1" si="1"/>
        <v>Σαβ</v>
      </c>
      <c r="F10" s="15" t="str">
        <f t="shared" ca="1" si="3"/>
        <v>23-Ιουλ έως 24-Ιουλ</v>
      </c>
      <c r="G10" s="24" t="s">
        <v>243</v>
      </c>
      <c r="H10" s="13" t="s">
        <v>231</v>
      </c>
      <c r="I10" s="56" t="s">
        <v>238</v>
      </c>
      <c r="J10" s="97"/>
      <c r="K10" s="46" t="str">
        <f t="shared" ref="K10" si="6">IF(B15&gt;0,IF(B15&lt;B10,1,""),"")</f>
        <v/>
      </c>
      <c r="L10" s="49"/>
      <c r="M10" s="76"/>
      <c r="N10" s="76"/>
    </row>
    <row r="11" spans="1:14" s="50" customFormat="1" x14ac:dyDescent="0.25">
      <c r="A11" s="11" t="str">
        <f>IF($B11&gt;0,IF($B11&gt;0,WEEKNUM($B11,2)-1,"")&amp;"η","")</f>
        <v>31η</v>
      </c>
      <c r="B11" s="27">
        <v>44779</v>
      </c>
      <c r="C11" s="27">
        <v>44780</v>
      </c>
      <c r="D11" s="40">
        <f>IF($B11&gt;0,$C11-$B11+1,"")</f>
        <v>2</v>
      </c>
      <c r="E11" s="20" t="str">
        <f ca="1">IF($B11&gt;0,IF($L$2="DDD",TEXT(WEEKDAY(B11),"ηηη"),TEXT(WEEKDAY(B11),"ddd")),"")</f>
        <v>Σαβ</v>
      </c>
      <c r="F11" s="15" t="str">
        <f ca="1">IF($B11&gt;0, IF($L$2="DDD", TEXT($B11,"ΗΗ-ΜΜΜ") &amp;" έως "&amp; TEXT($C11,"ΗΗ-ΜΜΜ"), TEXT($B11,"DD-MMM") &amp;" έως "&amp; TEXT($C11,"DD-MMM")),"")</f>
        <v>06-Αυγ έως 07-Αυγ</v>
      </c>
      <c r="G11" s="92" t="s">
        <v>235</v>
      </c>
      <c r="H11" s="13" t="s">
        <v>229</v>
      </c>
      <c r="I11" s="56" t="s">
        <v>238</v>
      </c>
      <c r="J11" s="66"/>
      <c r="K11" s="46" t="str">
        <f>IF(B20&gt;0,IF(B20&lt;B11,1,""),"")</f>
        <v/>
      </c>
      <c r="L11" s="49"/>
      <c r="M11" s="76"/>
      <c r="N11" s="76"/>
    </row>
    <row r="12" spans="1:14" s="50" customFormat="1" x14ac:dyDescent="0.25">
      <c r="A12" s="11" t="str">
        <f t="shared" si="2"/>
        <v>32η</v>
      </c>
      <c r="B12" s="27">
        <v>44786</v>
      </c>
      <c r="C12" s="27">
        <v>44787</v>
      </c>
      <c r="D12" s="40">
        <f t="shared" si="0"/>
        <v>2</v>
      </c>
      <c r="E12" s="20" t="str">
        <f t="shared" ca="1" si="1"/>
        <v>Σαβ</v>
      </c>
      <c r="F12" s="15" t="str">
        <f t="shared" ca="1" si="3"/>
        <v>13-Αυγ έως 14-Αυγ</v>
      </c>
      <c r="G12" s="24" t="s">
        <v>244</v>
      </c>
      <c r="H12" s="13" t="s">
        <v>227</v>
      </c>
      <c r="I12" s="56" t="s">
        <v>238</v>
      </c>
      <c r="J12" s="97"/>
      <c r="K12" s="46" t="str">
        <f t="shared" ref="K12:K18" si="7">IF(B13&gt;0,IF(B13&lt;B12,1,""),"")</f>
        <v/>
      </c>
      <c r="L12" s="49"/>
      <c r="M12" s="76"/>
      <c r="N12" s="76"/>
    </row>
    <row r="13" spans="1:14" s="50" customFormat="1" x14ac:dyDescent="0.25">
      <c r="A13" s="11" t="str">
        <f>IF($B13&gt;0,IF($B13&gt;0,WEEKNUM($B13,2)-1,"")&amp;"η","")</f>
        <v>34η</v>
      </c>
      <c r="B13" s="27">
        <v>44800</v>
      </c>
      <c r="C13" s="27">
        <v>44801</v>
      </c>
      <c r="D13" s="40">
        <f>IF($B13&gt;0,$C13-$B13+1,"")</f>
        <v>2</v>
      </c>
      <c r="E13" s="20" t="str">
        <f ca="1">IF($B13&gt;0,IF($L$2="DDD",TEXT(WEEKDAY(B13),"ηηη"),TEXT(WEEKDAY(B13),"ddd")),"")</f>
        <v>Σαβ</v>
      </c>
      <c r="F13" s="15" t="str">
        <f ca="1">IF($B13&gt;0, IF($L$2="DDD", TEXT($B13,"ΗΗ-ΜΜΜ") &amp;" έως "&amp; TEXT($C13,"ΗΗ-ΜΜΜ"), TEXT($B13,"DD-MMM") &amp;" έως "&amp; TEXT($C13,"DD-MMM")),"")</f>
        <v>27-Αυγ έως 28-Αυγ</v>
      </c>
      <c r="G13" s="92" t="s">
        <v>235</v>
      </c>
      <c r="H13" s="13" t="s">
        <v>231</v>
      </c>
      <c r="I13" s="56" t="s">
        <v>238</v>
      </c>
      <c r="J13" s="66"/>
      <c r="K13" s="46" t="str">
        <f t="shared" ref="K13:K16" si="8">IF(B18&gt;0,IF(B18&lt;B13,1,""),"")</f>
        <v/>
      </c>
      <c r="L13" s="49"/>
      <c r="M13" s="76"/>
      <c r="N13" s="76"/>
    </row>
    <row r="14" spans="1:14" s="50" customFormat="1" x14ac:dyDescent="0.25">
      <c r="A14" s="11" t="str">
        <f t="shared" si="2"/>
        <v>35η</v>
      </c>
      <c r="B14" s="27">
        <v>44807</v>
      </c>
      <c r="C14" s="27">
        <v>44808</v>
      </c>
      <c r="D14" s="40">
        <f t="shared" si="0"/>
        <v>2</v>
      </c>
      <c r="E14" s="20" t="str">
        <f t="shared" ca="1" si="1"/>
        <v>Σαβ</v>
      </c>
      <c r="F14" s="15" t="str">
        <f t="shared" ca="1" si="3"/>
        <v>03-Σεπ έως 04-Σεπ</v>
      </c>
      <c r="G14" s="24" t="s">
        <v>245</v>
      </c>
      <c r="H14" s="13" t="s">
        <v>232</v>
      </c>
      <c r="I14" s="56" t="s">
        <v>238</v>
      </c>
      <c r="J14" s="66"/>
      <c r="K14" s="46" t="str">
        <f t="shared" ref="K14" si="9">IF(B23&gt;0,IF(B23&lt;B14,1,""),"")</f>
        <v/>
      </c>
      <c r="L14" s="49"/>
      <c r="M14" s="76"/>
      <c r="N14" s="76"/>
    </row>
    <row r="15" spans="1:14" s="50" customFormat="1" x14ac:dyDescent="0.25">
      <c r="A15" s="11" t="str">
        <f>IF($B15&gt;0,IF($B15&gt;0,WEEKNUM($B15,2)-1,"")&amp;"η","")</f>
        <v>36η</v>
      </c>
      <c r="B15" s="93">
        <v>44814</v>
      </c>
      <c r="C15" s="93">
        <v>44815</v>
      </c>
      <c r="D15" s="94">
        <f>IF($B15&gt;0,$C15-$B15+1,"")</f>
        <v>2</v>
      </c>
      <c r="E15" s="95" t="str">
        <f ca="1">IF($B15&gt;0,IF($L$2="DDD",TEXT(WEEKDAY(B15),"ηηη"),TEXT(WEEKDAY(B15),"ddd")),"")</f>
        <v>Σαβ</v>
      </c>
      <c r="F15" s="25" t="str">
        <f ca="1">IF($B15&gt;0, IF($L$2="DDD", TEXT($B15,"ΗΗ-ΜΜΜ") &amp;" έως "&amp; TEXT($C15,"ΗΗ-ΜΜΜ"), TEXT($B15,"DD-MMM") &amp;" έως "&amp; TEXT($C15,"DD-MMM")),"")</f>
        <v>10-Σεπ έως 11-Σεπ</v>
      </c>
      <c r="G15" s="91" t="s">
        <v>220</v>
      </c>
      <c r="H15" s="13" t="s">
        <v>227</v>
      </c>
      <c r="I15" s="56" t="s">
        <v>238</v>
      </c>
      <c r="J15" s="66"/>
      <c r="K15" s="46" t="str">
        <f t="shared" si="7"/>
        <v/>
      </c>
      <c r="L15" s="49"/>
      <c r="M15" s="76"/>
      <c r="N15" s="76"/>
    </row>
    <row r="16" spans="1:14" s="50" customFormat="1" x14ac:dyDescent="0.25">
      <c r="A16" s="11" t="str">
        <f t="shared" si="2"/>
        <v>39η</v>
      </c>
      <c r="B16" s="27">
        <v>44835</v>
      </c>
      <c r="C16" s="27">
        <v>44836</v>
      </c>
      <c r="D16" s="40">
        <f t="shared" si="0"/>
        <v>2</v>
      </c>
      <c r="E16" s="20" t="str">
        <f t="shared" ca="1" si="1"/>
        <v>Σαβ</v>
      </c>
      <c r="F16" s="15" t="str">
        <f t="shared" ca="1" si="3"/>
        <v>01-Οκτ έως 02-Οκτ</v>
      </c>
      <c r="G16" s="92" t="s">
        <v>235</v>
      </c>
      <c r="H16" s="13" t="s">
        <v>234</v>
      </c>
      <c r="I16" s="56" t="s">
        <v>238</v>
      </c>
      <c r="J16" s="66"/>
      <c r="K16" s="46" t="str">
        <f t="shared" si="8"/>
        <v/>
      </c>
      <c r="L16" s="68"/>
      <c r="M16" s="77"/>
      <c r="N16" s="77"/>
    </row>
    <row r="17" spans="1:14" s="50" customFormat="1" x14ac:dyDescent="0.25">
      <c r="A17" s="11" t="str">
        <f t="shared" si="2"/>
        <v>45η</v>
      </c>
      <c r="B17" s="93">
        <v>44876</v>
      </c>
      <c r="C17" s="93">
        <v>44878</v>
      </c>
      <c r="D17" s="94">
        <f t="shared" si="0"/>
        <v>3</v>
      </c>
      <c r="E17" s="95" t="str">
        <f t="shared" ca="1" si="1"/>
        <v>Παρ</v>
      </c>
      <c r="F17" s="25" t="str">
        <f t="shared" ca="1" si="3"/>
        <v>11-Νοε έως 13-Νοε</v>
      </c>
      <c r="G17" s="92" t="s">
        <v>235</v>
      </c>
      <c r="H17" s="13" t="s">
        <v>236</v>
      </c>
      <c r="I17" s="56" t="s">
        <v>238</v>
      </c>
      <c r="J17" s="66"/>
      <c r="K17" s="46" t="str">
        <f t="shared" ref="K17" si="10">IF(B26&gt;0,IF(B26&lt;B17,1,""),"")</f>
        <v/>
      </c>
      <c r="L17" s="49"/>
      <c r="M17" s="76"/>
      <c r="N17" s="76"/>
    </row>
    <row r="18" spans="1:14" s="50" customFormat="1" x14ac:dyDescent="0.25">
      <c r="A18" s="11" t="str">
        <f>IF($B18&gt;0,IF($B18&gt;0,WEEKNUM($B18,2)-1,"")&amp;"η","")</f>
        <v>49η</v>
      </c>
      <c r="B18" s="93">
        <v>44904</v>
      </c>
      <c r="C18" s="93">
        <v>44906</v>
      </c>
      <c r="D18" s="94">
        <f>IF($B18&gt;0,$C18-$B18+1,"")</f>
        <v>3</v>
      </c>
      <c r="E18" s="95" t="str">
        <f ca="1">IF($B18&gt;0,IF($L$2="DDD",TEXT(WEEKDAY(B18),"ηηη"),TEXT(WEEKDAY(B18),"ddd")),"")</f>
        <v>Παρ</v>
      </c>
      <c r="F18" s="25" t="str">
        <f ca="1">IF($B18&gt;0, IF($L$2="DDD", TEXT($B18,"ΗΗ-ΜΜΜ") &amp;" έως "&amp; TEXT($C18,"ΗΗ-ΜΜΜ"), TEXT($B18,"DD-MMM") &amp;" έως "&amp; TEXT($C18,"DD-MMM")),"")</f>
        <v>09-Δεκ έως 11-Δεκ</v>
      </c>
      <c r="G18" s="24" t="s">
        <v>237</v>
      </c>
      <c r="H18" s="13" t="s">
        <v>28</v>
      </c>
      <c r="I18" s="56" t="s">
        <v>222</v>
      </c>
      <c r="J18" s="66"/>
      <c r="K18" s="46" t="str">
        <f t="shared" si="7"/>
        <v/>
      </c>
      <c r="L18" s="49"/>
      <c r="M18" s="76"/>
      <c r="N18" s="76"/>
    </row>
    <row r="19" spans="1:14" s="50" customFormat="1" x14ac:dyDescent="0.25">
      <c r="A19" s="99"/>
      <c r="B19" s="100"/>
      <c r="C19" s="100"/>
      <c r="D19" s="101"/>
      <c r="E19" s="102"/>
      <c r="F19" s="103"/>
      <c r="G19" s="104"/>
      <c r="H19" s="105"/>
      <c r="I19" s="3"/>
      <c r="J19" s="66"/>
      <c r="K19" s="46"/>
      <c r="L19" s="49"/>
      <c r="M19" s="76"/>
      <c r="N19" s="76"/>
    </row>
  </sheetData>
  <autoFilter ref="I1:I18" xr:uid="{00000000-0009-0000-0000-000004000000}"/>
  <dataValidations count="1">
    <dataValidation type="list" allowBlank="1" showInputMessage="1" showErrorMessage="1" sqref="L2" xr:uid="{00000000-0002-0000-04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8"/>
  <sheetViews>
    <sheetView workbookViewId="0">
      <pane ySplit="2" topLeftCell="A3" activePane="bottomLeft" state="frozen"/>
      <selection pane="bottomLeft" activeCell="G26" sqref="G26"/>
    </sheetView>
  </sheetViews>
  <sheetFormatPr defaultColWidth="9.140625" defaultRowHeight="14.25" x14ac:dyDescent="0.25"/>
  <cols>
    <col min="1" max="1" width="8.85546875" style="2" bestFit="1" customWidth="1"/>
    <col min="2" max="3" width="7.28515625" style="28" customWidth="1"/>
    <col min="4" max="4" width="6.85546875" style="41" customWidth="1"/>
    <col min="5" max="5" width="5.140625" style="21" customWidth="1"/>
    <col min="6" max="6" width="17.42578125" style="1" bestFit="1" customWidth="1"/>
    <col min="7" max="7" width="38.5703125" style="14" bestFit="1" customWidth="1"/>
    <col min="8" max="8" width="21" style="14" bestFit="1" customWidth="1"/>
    <col min="9" max="9" width="6.28515625" style="3" bestFit="1" customWidth="1"/>
    <col min="10" max="10" width="7.140625" style="50" customWidth="1"/>
    <col min="11" max="11" width="6" style="46" customWidth="1"/>
    <col min="12" max="12" width="4.85546875" style="49" bestFit="1" customWidth="1"/>
    <col min="13" max="14" width="9.140625" style="76"/>
    <col min="15" max="16384" width="9.140625" style="49"/>
  </cols>
  <sheetData>
    <row r="1" spans="1:14" ht="19.5" customHeight="1" x14ac:dyDescent="0.25">
      <c r="A1" s="16" t="s">
        <v>250</v>
      </c>
      <c r="B1" s="26"/>
      <c r="C1" s="26"/>
      <c r="D1" s="39"/>
      <c r="E1" s="19"/>
      <c r="F1" s="17"/>
      <c r="G1" s="17"/>
      <c r="H1" s="58"/>
      <c r="I1" s="23"/>
      <c r="K1" s="61" t="s">
        <v>161</v>
      </c>
      <c r="L1" s="71" t="s">
        <v>209</v>
      </c>
    </row>
    <row r="2" spans="1:14" ht="15" thickBot="1" x14ac:dyDescent="0.3">
      <c r="A2" s="88" t="s">
        <v>37</v>
      </c>
      <c r="B2" s="83" t="s">
        <v>50</v>
      </c>
      <c r="C2" s="83" t="s">
        <v>88</v>
      </c>
      <c r="D2" s="86" t="s">
        <v>89</v>
      </c>
      <c r="E2" s="86" t="s">
        <v>180</v>
      </c>
      <c r="F2" s="87" t="s">
        <v>34</v>
      </c>
      <c r="G2" s="84" t="s">
        <v>35</v>
      </c>
      <c r="H2" s="85" t="s">
        <v>36</v>
      </c>
      <c r="I2" s="89" t="s">
        <v>47</v>
      </c>
      <c r="K2" s="61" t="s">
        <v>162</v>
      </c>
      <c r="L2" s="73" t="str">
        <f ca="1">TEXT(TODAY(),"DDD")</f>
        <v>DDD</v>
      </c>
    </row>
    <row r="3" spans="1:14" s="50" customFormat="1" x14ac:dyDescent="0.25">
      <c r="A3" s="11" t="str">
        <f t="shared" ref="A3:A8" si="0">IF($B3&gt;0,IF($B3&gt;0,WEEKNUM($B3,2)-1,"")&amp;"η","")</f>
        <v/>
      </c>
      <c r="B3" s="27"/>
      <c r="C3" s="27"/>
      <c r="D3" s="40" t="str">
        <f t="shared" ref="D3:D8" si="1">IF($B3&gt;0,$C3-$B3+1,"")</f>
        <v/>
      </c>
      <c r="E3" s="20" t="str">
        <f t="shared" ref="E3:E8" si="2">IF($B3&gt;0,IF($L$2="DDD",TEXT(WEEKDAY(B3),"ηηη"),TEXT(WEEKDAY(B3),"ddd")),"")</f>
        <v/>
      </c>
      <c r="F3" s="15" t="str">
        <f t="shared" ref="F3:F8" si="3">IF($B3&gt;0, IF($L$2="DDD", TEXT($B3,"ΗΗ-ΜΜΜ") &amp;" έως "&amp; TEXT($C3,"ΗΗ-ΜΜΜ"), TEXT($B3,"DD-MMM") &amp;" έως "&amp; TEXT($C3,"DD-MMM")),"")</f>
        <v/>
      </c>
      <c r="G3" s="91" t="s">
        <v>215</v>
      </c>
      <c r="H3" s="13" t="s">
        <v>15</v>
      </c>
      <c r="I3" s="56" t="s">
        <v>219</v>
      </c>
      <c r="J3" s="66"/>
      <c r="K3" s="46" t="str">
        <f t="shared" ref="K3:K8" si="4">IF(B4&gt;0,IF(B4&lt;B3,1,""),"")</f>
        <v/>
      </c>
      <c r="L3" s="49"/>
      <c r="M3" s="76"/>
      <c r="N3" s="76"/>
    </row>
    <row r="4" spans="1:14" s="50" customFormat="1" x14ac:dyDescent="0.25">
      <c r="A4" s="11" t="str">
        <f t="shared" si="0"/>
        <v/>
      </c>
      <c r="B4" s="27"/>
      <c r="C4" s="27"/>
      <c r="D4" s="40" t="str">
        <f t="shared" si="1"/>
        <v/>
      </c>
      <c r="E4" s="20" t="str">
        <f t="shared" si="2"/>
        <v/>
      </c>
      <c r="F4" s="15" t="str">
        <f t="shared" si="3"/>
        <v/>
      </c>
      <c r="G4" s="91" t="s">
        <v>215</v>
      </c>
      <c r="H4" s="13" t="s">
        <v>141</v>
      </c>
      <c r="I4" s="56" t="s">
        <v>219</v>
      </c>
      <c r="J4" s="66"/>
      <c r="K4" s="46" t="str">
        <f t="shared" si="4"/>
        <v/>
      </c>
      <c r="L4" s="49"/>
      <c r="M4" s="76"/>
      <c r="N4" s="76"/>
    </row>
    <row r="5" spans="1:14" s="50" customFormat="1" x14ac:dyDescent="0.25">
      <c r="A5" s="11" t="str">
        <f t="shared" si="0"/>
        <v/>
      </c>
      <c r="B5" s="27"/>
      <c r="C5" s="27"/>
      <c r="D5" s="40" t="str">
        <f t="shared" si="1"/>
        <v/>
      </c>
      <c r="E5" s="20" t="str">
        <f t="shared" si="2"/>
        <v/>
      </c>
      <c r="F5" s="15" t="str">
        <f t="shared" si="3"/>
        <v/>
      </c>
      <c r="G5" s="91" t="s">
        <v>215</v>
      </c>
      <c r="H5" s="13" t="s">
        <v>10</v>
      </c>
      <c r="I5" s="56" t="s">
        <v>219</v>
      </c>
      <c r="J5" s="66"/>
      <c r="K5" s="46" t="str">
        <f t="shared" si="4"/>
        <v/>
      </c>
      <c r="L5" s="49"/>
      <c r="M5" s="76"/>
      <c r="N5" s="76"/>
    </row>
    <row r="6" spans="1:14" s="50" customFormat="1" x14ac:dyDescent="0.25">
      <c r="A6" s="11" t="str">
        <f t="shared" si="0"/>
        <v/>
      </c>
      <c r="B6" s="27"/>
      <c r="C6" s="27"/>
      <c r="D6" s="40" t="str">
        <f t="shared" si="1"/>
        <v/>
      </c>
      <c r="E6" s="20" t="str">
        <f t="shared" si="2"/>
        <v/>
      </c>
      <c r="F6" s="15" t="str">
        <f t="shared" si="3"/>
        <v/>
      </c>
      <c r="G6" s="91" t="s">
        <v>216</v>
      </c>
      <c r="H6" s="13"/>
      <c r="I6" s="56" t="s">
        <v>219</v>
      </c>
      <c r="J6" s="66"/>
      <c r="K6" s="46" t="str">
        <f t="shared" si="4"/>
        <v/>
      </c>
      <c r="L6" s="49"/>
      <c r="M6" s="76"/>
      <c r="N6" s="76"/>
    </row>
    <row r="7" spans="1:14" s="50" customFormat="1" x14ac:dyDescent="0.25">
      <c r="A7" s="11" t="str">
        <f t="shared" si="0"/>
        <v/>
      </c>
      <c r="B7" s="27"/>
      <c r="C7" s="27"/>
      <c r="D7" s="40" t="str">
        <f t="shared" si="1"/>
        <v/>
      </c>
      <c r="E7" s="20" t="str">
        <f t="shared" si="2"/>
        <v/>
      </c>
      <c r="F7" s="15" t="str">
        <f t="shared" si="3"/>
        <v/>
      </c>
      <c r="G7" s="91" t="s">
        <v>217</v>
      </c>
      <c r="H7" s="13"/>
      <c r="I7" s="56" t="s">
        <v>219</v>
      </c>
      <c r="J7" s="66"/>
      <c r="K7" s="46" t="str">
        <f t="shared" si="4"/>
        <v/>
      </c>
      <c r="L7" s="49"/>
      <c r="M7" s="76"/>
      <c r="N7" s="76"/>
    </row>
    <row r="8" spans="1:14" s="50" customFormat="1" x14ac:dyDescent="0.25">
      <c r="A8" s="11" t="str">
        <f t="shared" si="0"/>
        <v/>
      </c>
      <c r="B8" s="27"/>
      <c r="C8" s="27"/>
      <c r="D8" s="40" t="str">
        <f t="shared" si="1"/>
        <v/>
      </c>
      <c r="E8" s="20" t="str">
        <f t="shared" si="2"/>
        <v/>
      </c>
      <c r="F8" s="15" t="str">
        <f t="shared" si="3"/>
        <v/>
      </c>
      <c r="G8" s="91" t="s">
        <v>218</v>
      </c>
      <c r="H8" s="13"/>
      <c r="I8" s="56" t="s">
        <v>219</v>
      </c>
      <c r="J8" s="66"/>
      <c r="K8" s="46" t="str">
        <f t="shared" si="4"/>
        <v/>
      </c>
      <c r="L8" s="49"/>
      <c r="M8" s="76"/>
      <c r="N8" s="76"/>
    </row>
  </sheetData>
  <autoFilter ref="I1:I8" xr:uid="{00000000-0009-0000-0000-000005000000}"/>
  <dataValidations count="1">
    <dataValidation type="list" allowBlank="1" showInputMessage="1" showErrorMessage="1" sqref="L2" xr:uid="{00000000-0002-0000-0500-000000000000}">
      <formula1>"G, E"</formula1>
    </dataValidation>
  </dataValidations>
  <printOptions horizontalCentered="1"/>
  <pageMargins left="0.39370078740157483" right="0.39370078740157483" top="0.39370078740157483" bottom="0.59055118110236227" header="0.19685039370078741" footer="0.15748031496062992"/>
  <pageSetup paperSize="9" scale="84" fitToHeight="2" orientation="landscape" r:id="rId1"/>
  <headerFooter>
    <oddFooter>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66"/>
  <sheetViews>
    <sheetView workbookViewId="0">
      <pane ySplit="1" topLeftCell="A2" activePane="bottomLeft" state="frozen"/>
      <selection pane="bottomLeft" activeCell="C2" sqref="C2"/>
    </sheetView>
  </sheetViews>
  <sheetFormatPr defaultColWidth="9.140625" defaultRowHeight="11.25" x14ac:dyDescent="0.25"/>
  <cols>
    <col min="1" max="1" width="9.140625" style="9"/>
    <col min="2" max="2" width="9.140625" style="8"/>
    <col min="3" max="3" width="5.42578125" style="10" customWidth="1"/>
    <col min="4" max="4" width="9.140625" style="7"/>
    <col min="5" max="5" width="7.28515625" style="7" bestFit="1" customWidth="1"/>
    <col min="6" max="16384" width="9.140625" style="7"/>
  </cols>
  <sheetData>
    <row r="1" spans="1:5" x14ac:dyDescent="0.25">
      <c r="A1" s="5" t="s">
        <v>1</v>
      </c>
      <c r="B1" s="4" t="s">
        <v>32</v>
      </c>
      <c r="C1" s="6" t="s">
        <v>2</v>
      </c>
      <c r="E1" s="71" t="s">
        <v>209</v>
      </c>
    </row>
    <row r="2" spans="1:5" x14ac:dyDescent="0.25">
      <c r="A2" s="9">
        <f>WEEKNUM(B2,2)-1</f>
        <v>0</v>
      </c>
      <c r="B2" s="8">
        <v>44562</v>
      </c>
      <c r="C2" s="10" t="str">
        <f ca="1">IF($E$2="DDD",TEXT(WEEKDAY(B2),"ηηη"),TEXT(WEEKDAY(B2),"ddd"))</f>
        <v>Σαβ</v>
      </c>
      <c r="E2" s="73" t="str">
        <f ca="1">TEXT(TODAY(),"DDD")</f>
        <v>DDD</v>
      </c>
    </row>
    <row r="3" spans="1:5" x14ac:dyDescent="0.25">
      <c r="A3" s="9">
        <f t="shared" ref="A3:A66" si="0">WEEKNUM(B3,2)-1</f>
        <v>0</v>
      </c>
      <c r="B3" s="8">
        <f>B2+1</f>
        <v>44563</v>
      </c>
      <c r="C3" s="10" t="str">
        <f t="shared" ref="C3:C66" ca="1" si="1">IF($E$2="DDD",TEXT(WEEKDAY(B3),"ηηη"),TEXT(WEEKDAY(B3),"ddd"))</f>
        <v>Κυρ</v>
      </c>
    </row>
    <row r="4" spans="1:5" x14ac:dyDescent="0.25">
      <c r="A4" s="9">
        <f t="shared" si="0"/>
        <v>1</v>
      </c>
      <c r="B4" s="8">
        <f t="shared" ref="B4:B19" si="2">B3+1</f>
        <v>44564</v>
      </c>
      <c r="C4" s="10" t="str">
        <f t="shared" ca="1" si="1"/>
        <v>Δευ</v>
      </c>
    </row>
    <row r="5" spans="1:5" x14ac:dyDescent="0.25">
      <c r="A5" s="9">
        <f t="shared" si="0"/>
        <v>1</v>
      </c>
      <c r="B5" s="8">
        <f t="shared" si="2"/>
        <v>44565</v>
      </c>
      <c r="C5" s="10" t="str">
        <f t="shared" ca="1" si="1"/>
        <v>Τρι</v>
      </c>
    </row>
    <row r="6" spans="1:5" x14ac:dyDescent="0.25">
      <c r="A6" s="9">
        <f t="shared" si="0"/>
        <v>1</v>
      </c>
      <c r="B6" s="8">
        <f t="shared" si="2"/>
        <v>44566</v>
      </c>
      <c r="C6" s="10" t="str">
        <f t="shared" ca="1" si="1"/>
        <v>Τετ</v>
      </c>
    </row>
    <row r="7" spans="1:5" x14ac:dyDescent="0.25">
      <c r="A7" s="9">
        <f t="shared" si="0"/>
        <v>1</v>
      </c>
      <c r="B7" s="8">
        <f t="shared" si="2"/>
        <v>44567</v>
      </c>
      <c r="C7" s="10" t="str">
        <f t="shared" ca="1" si="1"/>
        <v>Πεμ</v>
      </c>
    </row>
    <row r="8" spans="1:5" x14ac:dyDescent="0.25">
      <c r="A8" s="9">
        <f t="shared" si="0"/>
        <v>1</v>
      </c>
      <c r="B8" s="8">
        <f t="shared" si="2"/>
        <v>44568</v>
      </c>
      <c r="C8" s="10" t="str">
        <f t="shared" ca="1" si="1"/>
        <v>Παρ</v>
      </c>
    </row>
    <row r="9" spans="1:5" x14ac:dyDescent="0.25">
      <c r="A9" s="9">
        <f t="shared" si="0"/>
        <v>1</v>
      </c>
      <c r="B9" s="8">
        <f t="shared" si="2"/>
        <v>44569</v>
      </c>
      <c r="C9" s="10" t="str">
        <f t="shared" ca="1" si="1"/>
        <v>Σαβ</v>
      </c>
    </row>
    <row r="10" spans="1:5" x14ac:dyDescent="0.25">
      <c r="A10" s="9">
        <f t="shared" si="0"/>
        <v>1</v>
      </c>
      <c r="B10" s="8">
        <f t="shared" si="2"/>
        <v>44570</v>
      </c>
      <c r="C10" s="10" t="str">
        <f t="shared" ca="1" si="1"/>
        <v>Κυρ</v>
      </c>
    </row>
    <row r="11" spans="1:5" x14ac:dyDescent="0.25">
      <c r="A11" s="9">
        <f t="shared" si="0"/>
        <v>2</v>
      </c>
      <c r="B11" s="8">
        <f t="shared" si="2"/>
        <v>44571</v>
      </c>
      <c r="C11" s="10" t="str">
        <f t="shared" ca="1" si="1"/>
        <v>Δευ</v>
      </c>
    </row>
    <row r="12" spans="1:5" x14ac:dyDescent="0.25">
      <c r="A12" s="9">
        <f t="shared" si="0"/>
        <v>2</v>
      </c>
      <c r="B12" s="8">
        <f t="shared" si="2"/>
        <v>44572</v>
      </c>
      <c r="C12" s="10" t="str">
        <f t="shared" ca="1" si="1"/>
        <v>Τρι</v>
      </c>
    </row>
    <row r="13" spans="1:5" x14ac:dyDescent="0.25">
      <c r="A13" s="9">
        <f t="shared" si="0"/>
        <v>2</v>
      </c>
      <c r="B13" s="8">
        <f t="shared" si="2"/>
        <v>44573</v>
      </c>
      <c r="C13" s="10" t="str">
        <f t="shared" ca="1" si="1"/>
        <v>Τετ</v>
      </c>
    </row>
    <row r="14" spans="1:5" x14ac:dyDescent="0.25">
      <c r="A14" s="9">
        <f t="shared" si="0"/>
        <v>2</v>
      </c>
      <c r="B14" s="8">
        <f t="shared" si="2"/>
        <v>44574</v>
      </c>
      <c r="C14" s="10" t="str">
        <f t="shared" ca="1" si="1"/>
        <v>Πεμ</v>
      </c>
    </row>
    <row r="15" spans="1:5" x14ac:dyDescent="0.25">
      <c r="A15" s="9">
        <f t="shared" si="0"/>
        <v>2</v>
      </c>
      <c r="B15" s="8">
        <f t="shared" si="2"/>
        <v>44575</v>
      </c>
      <c r="C15" s="10" t="str">
        <f t="shared" ca="1" si="1"/>
        <v>Παρ</v>
      </c>
    </row>
    <row r="16" spans="1:5" x14ac:dyDescent="0.25">
      <c r="A16" s="9">
        <f t="shared" si="0"/>
        <v>2</v>
      </c>
      <c r="B16" s="8">
        <f t="shared" si="2"/>
        <v>44576</v>
      </c>
      <c r="C16" s="10" t="str">
        <f t="shared" ca="1" si="1"/>
        <v>Σαβ</v>
      </c>
    </row>
    <row r="17" spans="1:3" x14ac:dyDescent="0.25">
      <c r="A17" s="9">
        <f t="shared" si="0"/>
        <v>2</v>
      </c>
      <c r="B17" s="8">
        <f t="shared" si="2"/>
        <v>44577</v>
      </c>
      <c r="C17" s="10" t="str">
        <f t="shared" ca="1" si="1"/>
        <v>Κυρ</v>
      </c>
    </row>
    <row r="18" spans="1:3" x14ac:dyDescent="0.25">
      <c r="A18" s="9">
        <f t="shared" si="0"/>
        <v>3</v>
      </c>
      <c r="B18" s="8">
        <f t="shared" si="2"/>
        <v>44578</v>
      </c>
      <c r="C18" s="10" t="str">
        <f t="shared" ca="1" si="1"/>
        <v>Δευ</v>
      </c>
    </row>
    <row r="19" spans="1:3" x14ac:dyDescent="0.25">
      <c r="A19" s="9">
        <f t="shared" si="0"/>
        <v>3</v>
      </c>
      <c r="B19" s="8">
        <f t="shared" si="2"/>
        <v>44579</v>
      </c>
      <c r="C19" s="10" t="str">
        <f t="shared" ca="1" si="1"/>
        <v>Τρι</v>
      </c>
    </row>
    <row r="20" spans="1:3" x14ac:dyDescent="0.25">
      <c r="A20" s="9">
        <f t="shared" si="0"/>
        <v>3</v>
      </c>
      <c r="B20" s="8">
        <f t="shared" ref="B20:B35" si="3">B19+1</f>
        <v>44580</v>
      </c>
      <c r="C20" s="10" t="str">
        <f t="shared" ca="1" si="1"/>
        <v>Τετ</v>
      </c>
    </row>
    <row r="21" spans="1:3" x14ac:dyDescent="0.25">
      <c r="A21" s="9">
        <f t="shared" si="0"/>
        <v>3</v>
      </c>
      <c r="B21" s="8">
        <f t="shared" si="3"/>
        <v>44581</v>
      </c>
      <c r="C21" s="10" t="str">
        <f t="shared" ca="1" si="1"/>
        <v>Πεμ</v>
      </c>
    </row>
    <row r="22" spans="1:3" x14ac:dyDescent="0.25">
      <c r="A22" s="9">
        <f t="shared" si="0"/>
        <v>3</v>
      </c>
      <c r="B22" s="8">
        <f t="shared" si="3"/>
        <v>44582</v>
      </c>
      <c r="C22" s="10" t="str">
        <f t="shared" ca="1" si="1"/>
        <v>Παρ</v>
      </c>
    </row>
    <row r="23" spans="1:3" x14ac:dyDescent="0.25">
      <c r="A23" s="9">
        <f t="shared" si="0"/>
        <v>3</v>
      </c>
      <c r="B23" s="8">
        <f t="shared" si="3"/>
        <v>44583</v>
      </c>
      <c r="C23" s="10" t="str">
        <f t="shared" ca="1" si="1"/>
        <v>Σαβ</v>
      </c>
    </row>
    <row r="24" spans="1:3" x14ac:dyDescent="0.25">
      <c r="A24" s="9">
        <f t="shared" si="0"/>
        <v>3</v>
      </c>
      <c r="B24" s="8">
        <f t="shared" si="3"/>
        <v>44584</v>
      </c>
      <c r="C24" s="10" t="str">
        <f t="shared" ca="1" si="1"/>
        <v>Κυρ</v>
      </c>
    </row>
    <row r="25" spans="1:3" x14ac:dyDescent="0.25">
      <c r="A25" s="9">
        <f t="shared" si="0"/>
        <v>4</v>
      </c>
      <c r="B25" s="8">
        <f t="shared" si="3"/>
        <v>44585</v>
      </c>
      <c r="C25" s="10" t="str">
        <f t="shared" ca="1" si="1"/>
        <v>Δευ</v>
      </c>
    </row>
    <row r="26" spans="1:3" x14ac:dyDescent="0.25">
      <c r="A26" s="9">
        <f t="shared" si="0"/>
        <v>4</v>
      </c>
      <c r="B26" s="8">
        <f t="shared" si="3"/>
        <v>44586</v>
      </c>
      <c r="C26" s="10" t="str">
        <f t="shared" ca="1" si="1"/>
        <v>Τρι</v>
      </c>
    </row>
    <row r="27" spans="1:3" x14ac:dyDescent="0.25">
      <c r="A27" s="9">
        <f t="shared" si="0"/>
        <v>4</v>
      </c>
      <c r="B27" s="8">
        <f t="shared" si="3"/>
        <v>44587</v>
      </c>
      <c r="C27" s="10" t="str">
        <f t="shared" ca="1" si="1"/>
        <v>Τετ</v>
      </c>
    </row>
    <row r="28" spans="1:3" x14ac:dyDescent="0.25">
      <c r="A28" s="9">
        <f t="shared" si="0"/>
        <v>4</v>
      </c>
      <c r="B28" s="8">
        <f t="shared" si="3"/>
        <v>44588</v>
      </c>
      <c r="C28" s="10" t="str">
        <f t="shared" ca="1" si="1"/>
        <v>Πεμ</v>
      </c>
    </row>
    <row r="29" spans="1:3" x14ac:dyDescent="0.25">
      <c r="A29" s="9">
        <f t="shared" si="0"/>
        <v>4</v>
      </c>
      <c r="B29" s="8">
        <f t="shared" si="3"/>
        <v>44589</v>
      </c>
      <c r="C29" s="10" t="str">
        <f t="shared" ca="1" si="1"/>
        <v>Παρ</v>
      </c>
    </row>
    <row r="30" spans="1:3" x14ac:dyDescent="0.25">
      <c r="A30" s="9">
        <f t="shared" si="0"/>
        <v>4</v>
      </c>
      <c r="B30" s="8">
        <f t="shared" si="3"/>
        <v>44590</v>
      </c>
      <c r="C30" s="10" t="str">
        <f t="shared" ca="1" si="1"/>
        <v>Σαβ</v>
      </c>
    </row>
    <row r="31" spans="1:3" x14ac:dyDescent="0.25">
      <c r="A31" s="9">
        <f t="shared" si="0"/>
        <v>4</v>
      </c>
      <c r="B31" s="8">
        <f t="shared" si="3"/>
        <v>44591</v>
      </c>
      <c r="C31" s="10" t="str">
        <f t="shared" ca="1" si="1"/>
        <v>Κυρ</v>
      </c>
    </row>
    <row r="32" spans="1:3" x14ac:dyDescent="0.25">
      <c r="A32" s="9">
        <f t="shared" si="0"/>
        <v>5</v>
      </c>
      <c r="B32" s="8">
        <f t="shared" si="3"/>
        <v>44592</v>
      </c>
      <c r="C32" s="10" t="str">
        <f t="shared" ca="1" si="1"/>
        <v>Δευ</v>
      </c>
    </row>
    <row r="33" spans="1:3" x14ac:dyDescent="0.25">
      <c r="A33" s="9">
        <f t="shared" si="0"/>
        <v>5</v>
      </c>
      <c r="B33" s="8">
        <f t="shared" si="3"/>
        <v>44593</v>
      </c>
      <c r="C33" s="10" t="str">
        <f t="shared" ca="1" si="1"/>
        <v>Τρι</v>
      </c>
    </row>
    <row r="34" spans="1:3" x14ac:dyDescent="0.25">
      <c r="A34" s="9">
        <f t="shared" si="0"/>
        <v>5</v>
      </c>
      <c r="B34" s="8">
        <f t="shared" si="3"/>
        <v>44594</v>
      </c>
      <c r="C34" s="10" t="str">
        <f t="shared" ca="1" si="1"/>
        <v>Τετ</v>
      </c>
    </row>
    <row r="35" spans="1:3" x14ac:dyDescent="0.25">
      <c r="A35" s="9">
        <f t="shared" si="0"/>
        <v>5</v>
      </c>
      <c r="B35" s="8">
        <f t="shared" si="3"/>
        <v>44595</v>
      </c>
      <c r="C35" s="10" t="str">
        <f t="shared" ca="1" si="1"/>
        <v>Πεμ</v>
      </c>
    </row>
    <row r="36" spans="1:3" x14ac:dyDescent="0.25">
      <c r="A36" s="9">
        <f t="shared" si="0"/>
        <v>5</v>
      </c>
      <c r="B36" s="8">
        <f t="shared" ref="B36:B51" si="4">B35+1</f>
        <v>44596</v>
      </c>
      <c r="C36" s="10" t="str">
        <f t="shared" ca="1" si="1"/>
        <v>Παρ</v>
      </c>
    </row>
    <row r="37" spans="1:3" x14ac:dyDescent="0.25">
      <c r="A37" s="9">
        <f t="shared" si="0"/>
        <v>5</v>
      </c>
      <c r="B37" s="8">
        <f t="shared" si="4"/>
        <v>44597</v>
      </c>
      <c r="C37" s="10" t="str">
        <f t="shared" ca="1" si="1"/>
        <v>Σαβ</v>
      </c>
    </row>
    <row r="38" spans="1:3" x14ac:dyDescent="0.25">
      <c r="A38" s="9">
        <f t="shared" si="0"/>
        <v>5</v>
      </c>
      <c r="B38" s="8">
        <f t="shared" si="4"/>
        <v>44598</v>
      </c>
      <c r="C38" s="10" t="str">
        <f t="shared" ca="1" si="1"/>
        <v>Κυρ</v>
      </c>
    </row>
    <row r="39" spans="1:3" x14ac:dyDescent="0.25">
      <c r="A39" s="9">
        <f t="shared" si="0"/>
        <v>6</v>
      </c>
      <c r="B39" s="8">
        <f t="shared" si="4"/>
        <v>44599</v>
      </c>
      <c r="C39" s="10" t="str">
        <f t="shared" ca="1" si="1"/>
        <v>Δευ</v>
      </c>
    </row>
    <row r="40" spans="1:3" x14ac:dyDescent="0.25">
      <c r="A40" s="9">
        <f t="shared" si="0"/>
        <v>6</v>
      </c>
      <c r="B40" s="8">
        <f t="shared" si="4"/>
        <v>44600</v>
      </c>
      <c r="C40" s="10" t="str">
        <f t="shared" ca="1" si="1"/>
        <v>Τρι</v>
      </c>
    </row>
    <row r="41" spans="1:3" x14ac:dyDescent="0.25">
      <c r="A41" s="9">
        <f t="shared" si="0"/>
        <v>6</v>
      </c>
      <c r="B41" s="8">
        <f t="shared" si="4"/>
        <v>44601</v>
      </c>
      <c r="C41" s="10" t="str">
        <f t="shared" ca="1" si="1"/>
        <v>Τετ</v>
      </c>
    </row>
    <row r="42" spans="1:3" x14ac:dyDescent="0.25">
      <c r="A42" s="9">
        <f t="shared" si="0"/>
        <v>6</v>
      </c>
      <c r="B42" s="8">
        <f t="shared" si="4"/>
        <v>44602</v>
      </c>
      <c r="C42" s="10" t="str">
        <f t="shared" ca="1" si="1"/>
        <v>Πεμ</v>
      </c>
    </row>
    <row r="43" spans="1:3" x14ac:dyDescent="0.25">
      <c r="A43" s="9">
        <f t="shared" si="0"/>
        <v>6</v>
      </c>
      <c r="B43" s="8">
        <f t="shared" si="4"/>
        <v>44603</v>
      </c>
      <c r="C43" s="10" t="str">
        <f t="shared" ca="1" si="1"/>
        <v>Παρ</v>
      </c>
    </row>
    <row r="44" spans="1:3" x14ac:dyDescent="0.25">
      <c r="A44" s="9">
        <f t="shared" si="0"/>
        <v>6</v>
      </c>
      <c r="B44" s="8">
        <f t="shared" si="4"/>
        <v>44604</v>
      </c>
      <c r="C44" s="10" t="str">
        <f t="shared" ca="1" si="1"/>
        <v>Σαβ</v>
      </c>
    </row>
    <row r="45" spans="1:3" x14ac:dyDescent="0.25">
      <c r="A45" s="9">
        <f t="shared" si="0"/>
        <v>6</v>
      </c>
      <c r="B45" s="8">
        <f t="shared" si="4"/>
        <v>44605</v>
      </c>
      <c r="C45" s="10" t="str">
        <f t="shared" ca="1" si="1"/>
        <v>Κυρ</v>
      </c>
    </row>
    <row r="46" spans="1:3" x14ac:dyDescent="0.25">
      <c r="A46" s="9">
        <f t="shared" si="0"/>
        <v>7</v>
      </c>
      <c r="B46" s="8">
        <f t="shared" si="4"/>
        <v>44606</v>
      </c>
      <c r="C46" s="10" t="str">
        <f t="shared" ca="1" si="1"/>
        <v>Δευ</v>
      </c>
    </row>
    <row r="47" spans="1:3" x14ac:dyDescent="0.25">
      <c r="A47" s="9">
        <f t="shared" si="0"/>
        <v>7</v>
      </c>
      <c r="B47" s="8">
        <f t="shared" si="4"/>
        <v>44607</v>
      </c>
      <c r="C47" s="10" t="str">
        <f t="shared" ca="1" si="1"/>
        <v>Τρι</v>
      </c>
    </row>
    <row r="48" spans="1:3" x14ac:dyDescent="0.25">
      <c r="A48" s="9">
        <f t="shared" si="0"/>
        <v>7</v>
      </c>
      <c r="B48" s="8">
        <f t="shared" si="4"/>
        <v>44608</v>
      </c>
      <c r="C48" s="10" t="str">
        <f t="shared" ca="1" si="1"/>
        <v>Τετ</v>
      </c>
    </row>
    <row r="49" spans="1:3" x14ac:dyDescent="0.25">
      <c r="A49" s="9">
        <f t="shared" si="0"/>
        <v>7</v>
      </c>
      <c r="B49" s="8">
        <f t="shared" si="4"/>
        <v>44609</v>
      </c>
      <c r="C49" s="10" t="str">
        <f t="shared" ca="1" si="1"/>
        <v>Πεμ</v>
      </c>
    </row>
    <row r="50" spans="1:3" x14ac:dyDescent="0.25">
      <c r="A50" s="9">
        <f t="shared" si="0"/>
        <v>7</v>
      </c>
      <c r="B50" s="8">
        <f t="shared" si="4"/>
        <v>44610</v>
      </c>
      <c r="C50" s="10" t="str">
        <f t="shared" ca="1" si="1"/>
        <v>Παρ</v>
      </c>
    </row>
    <row r="51" spans="1:3" x14ac:dyDescent="0.25">
      <c r="A51" s="9">
        <f t="shared" si="0"/>
        <v>7</v>
      </c>
      <c r="B51" s="8">
        <f t="shared" si="4"/>
        <v>44611</v>
      </c>
      <c r="C51" s="10" t="str">
        <f t="shared" ca="1" si="1"/>
        <v>Σαβ</v>
      </c>
    </row>
    <row r="52" spans="1:3" x14ac:dyDescent="0.25">
      <c r="A52" s="9">
        <f t="shared" si="0"/>
        <v>7</v>
      </c>
      <c r="B52" s="8">
        <f t="shared" ref="B52:B67" si="5">B51+1</f>
        <v>44612</v>
      </c>
      <c r="C52" s="10" t="str">
        <f t="shared" ca="1" si="1"/>
        <v>Κυρ</v>
      </c>
    </row>
    <row r="53" spans="1:3" x14ac:dyDescent="0.25">
      <c r="A53" s="9">
        <f t="shared" si="0"/>
        <v>8</v>
      </c>
      <c r="B53" s="8">
        <f t="shared" si="5"/>
        <v>44613</v>
      </c>
      <c r="C53" s="10" t="str">
        <f t="shared" ca="1" si="1"/>
        <v>Δευ</v>
      </c>
    </row>
    <row r="54" spans="1:3" x14ac:dyDescent="0.25">
      <c r="A54" s="9">
        <f t="shared" si="0"/>
        <v>8</v>
      </c>
      <c r="B54" s="8">
        <f t="shared" si="5"/>
        <v>44614</v>
      </c>
      <c r="C54" s="10" t="str">
        <f t="shared" ca="1" si="1"/>
        <v>Τρι</v>
      </c>
    </row>
    <row r="55" spans="1:3" x14ac:dyDescent="0.25">
      <c r="A55" s="9">
        <f t="shared" si="0"/>
        <v>8</v>
      </c>
      <c r="B55" s="8">
        <f t="shared" si="5"/>
        <v>44615</v>
      </c>
      <c r="C55" s="10" t="str">
        <f t="shared" ca="1" si="1"/>
        <v>Τετ</v>
      </c>
    </row>
    <row r="56" spans="1:3" x14ac:dyDescent="0.25">
      <c r="A56" s="9">
        <f t="shared" si="0"/>
        <v>8</v>
      </c>
      <c r="B56" s="8">
        <f t="shared" si="5"/>
        <v>44616</v>
      </c>
      <c r="C56" s="10" t="str">
        <f t="shared" ca="1" si="1"/>
        <v>Πεμ</v>
      </c>
    </row>
    <row r="57" spans="1:3" x14ac:dyDescent="0.25">
      <c r="A57" s="9">
        <f t="shared" si="0"/>
        <v>8</v>
      </c>
      <c r="B57" s="8">
        <f t="shared" si="5"/>
        <v>44617</v>
      </c>
      <c r="C57" s="10" t="str">
        <f t="shared" ca="1" si="1"/>
        <v>Παρ</v>
      </c>
    </row>
    <row r="58" spans="1:3" x14ac:dyDescent="0.25">
      <c r="A58" s="9">
        <f t="shared" si="0"/>
        <v>8</v>
      </c>
      <c r="B58" s="8">
        <f t="shared" si="5"/>
        <v>44618</v>
      </c>
      <c r="C58" s="10" t="str">
        <f t="shared" ca="1" si="1"/>
        <v>Σαβ</v>
      </c>
    </row>
    <row r="59" spans="1:3" x14ac:dyDescent="0.25">
      <c r="A59" s="9">
        <f t="shared" si="0"/>
        <v>8</v>
      </c>
      <c r="B59" s="8">
        <f t="shared" si="5"/>
        <v>44619</v>
      </c>
      <c r="C59" s="10" t="str">
        <f t="shared" ca="1" si="1"/>
        <v>Κυρ</v>
      </c>
    </row>
    <row r="60" spans="1:3" x14ac:dyDescent="0.25">
      <c r="A60" s="9">
        <f t="shared" si="0"/>
        <v>9</v>
      </c>
      <c r="B60" s="8">
        <f t="shared" si="5"/>
        <v>44620</v>
      </c>
      <c r="C60" s="10" t="str">
        <f t="shared" ca="1" si="1"/>
        <v>Δευ</v>
      </c>
    </row>
    <row r="61" spans="1:3" x14ac:dyDescent="0.25">
      <c r="A61" s="9">
        <f t="shared" si="0"/>
        <v>9</v>
      </c>
      <c r="B61" s="8">
        <f t="shared" si="5"/>
        <v>44621</v>
      </c>
      <c r="C61" s="10" t="str">
        <f t="shared" ca="1" si="1"/>
        <v>Τρι</v>
      </c>
    </row>
    <row r="62" spans="1:3" x14ac:dyDescent="0.25">
      <c r="A62" s="9">
        <f t="shared" si="0"/>
        <v>9</v>
      </c>
      <c r="B62" s="8">
        <f t="shared" si="5"/>
        <v>44622</v>
      </c>
      <c r="C62" s="10" t="str">
        <f t="shared" ca="1" si="1"/>
        <v>Τετ</v>
      </c>
    </row>
    <row r="63" spans="1:3" x14ac:dyDescent="0.25">
      <c r="A63" s="9">
        <f t="shared" si="0"/>
        <v>9</v>
      </c>
      <c r="B63" s="8">
        <f t="shared" si="5"/>
        <v>44623</v>
      </c>
      <c r="C63" s="10" t="str">
        <f t="shared" ca="1" si="1"/>
        <v>Πεμ</v>
      </c>
    </row>
    <row r="64" spans="1:3" x14ac:dyDescent="0.25">
      <c r="A64" s="9">
        <f t="shared" si="0"/>
        <v>9</v>
      </c>
      <c r="B64" s="8">
        <f t="shared" si="5"/>
        <v>44624</v>
      </c>
      <c r="C64" s="10" t="str">
        <f t="shared" ca="1" si="1"/>
        <v>Παρ</v>
      </c>
    </row>
    <row r="65" spans="1:3" x14ac:dyDescent="0.25">
      <c r="A65" s="9">
        <f t="shared" si="0"/>
        <v>9</v>
      </c>
      <c r="B65" s="8">
        <f t="shared" si="5"/>
        <v>44625</v>
      </c>
      <c r="C65" s="10" t="str">
        <f t="shared" ca="1" si="1"/>
        <v>Σαβ</v>
      </c>
    </row>
    <row r="66" spans="1:3" x14ac:dyDescent="0.25">
      <c r="A66" s="9">
        <f t="shared" si="0"/>
        <v>9</v>
      </c>
      <c r="B66" s="8">
        <f t="shared" si="5"/>
        <v>44626</v>
      </c>
      <c r="C66" s="10" t="str">
        <f t="shared" ca="1" si="1"/>
        <v>Κυρ</v>
      </c>
    </row>
    <row r="67" spans="1:3" x14ac:dyDescent="0.25">
      <c r="A67" s="9">
        <f t="shared" ref="A67:A130" si="6">WEEKNUM(B67,2)-1</f>
        <v>10</v>
      </c>
      <c r="B67" s="8">
        <f t="shared" si="5"/>
        <v>44627</v>
      </c>
      <c r="C67" s="10" t="str">
        <f t="shared" ref="C67:C130" ca="1" si="7">IF($E$2="DDD",TEXT(WEEKDAY(B67),"ηηη"),TEXT(WEEKDAY(B67),"ddd"))</f>
        <v>Δευ</v>
      </c>
    </row>
    <row r="68" spans="1:3" x14ac:dyDescent="0.25">
      <c r="A68" s="9">
        <f t="shared" si="6"/>
        <v>10</v>
      </c>
      <c r="B68" s="8">
        <f t="shared" ref="B68:B83" si="8">B67+1</f>
        <v>44628</v>
      </c>
      <c r="C68" s="10" t="str">
        <f t="shared" ca="1" si="7"/>
        <v>Τρι</v>
      </c>
    </row>
    <row r="69" spans="1:3" x14ac:dyDescent="0.25">
      <c r="A69" s="9">
        <f t="shared" si="6"/>
        <v>10</v>
      </c>
      <c r="B69" s="8">
        <f t="shared" si="8"/>
        <v>44629</v>
      </c>
      <c r="C69" s="10" t="str">
        <f t="shared" ca="1" si="7"/>
        <v>Τετ</v>
      </c>
    </row>
    <row r="70" spans="1:3" x14ac:dyDescent="0.25">
      <c r="A70" s="9">
        <f t="shared" si="6"/>
        <v>10</v>
      </c>
      <c r="B70" s="8">
        <f t="shared" si="8"/>
        <v>44630</v>
      </c>
      <c r="C70" s="10" t="str">
        <f t="shared" ca="1" si="7"/>
        <v>Πεμ</v>
      </c>
    </row>
    <row r="71" spans="1:3" x14ac:dyDescent="0.25">
      <c r="A71" s="9">
        <f t="shared" si="6"/>
        <v>10</v>
      </c>
      <c r="B71" s="8">
        <f t="shared" si="8"/>
        <v>44631</v>
      </c>
      <c r="C71" s="10" t="str">
        <f t="shared" ca="1" si="7"/>
        <v>Παρ</v>
      </c>
    </row>
    <row r="72" spans="1:3" x14ac:dyDescent="0.25">
      <c r="A72" s="9">
        <f t="shared" si="6"/>
        <v>10</v>
      </c>
      <c r="B72" s="8">
        <f t="shared" si="8"/>
        <v>44632</v>
      </c>
      <c r="C72" s="10" t="str">
        <f t="shared" ca="1" si="7"/>
        <v>Σαβ</v>
      </c>
    </row>
    <row r="73" spans="1:3" x14ac:dyDescent="0.25">
      <c r="A73" s="9">
        <f t="shared" si="6"/>
        <v>10</v>
      </c>
      <c r="B73" s="8">
        <f t="shared" si="8"/>
        <v>44633</v>
      </c>
      <c r="C73" s="10" t="str">
        <f t="shared" ca="1" si="7"/>
        <v>Κυρ</v>
      </c>
    </row>
    <row r="74" spans="1:3" x14ac:dyDescent="0.25">
      <c r="A74" s="9">
        <f t="shared" si="6"/>
        <v>11</v>
      </c>
      <c r="B74" s="8">
        <f t="shared" si="8"/>
        <v>44634</v>
      </c>
      <c r="C74" s="10" t="str">
        <f t="shared" ca="1" si="7"/>
        <v>Δευ</v>
      </c>
    </row>
    <row r="75" spans="1:3" x14ac:dyDescent="0.25">
      <c r="A75" s="9">
        <f t="shared" si="6"/>
        <v>11</v>
      </c>
      <c r="B75" s="8">
        <f t="shared" si="8"/>
        <v>44635</v>
      </c>
      <c r="C75" s="10" t="str">
        <f t="shared" ca="1" si="7"/>
        <v>Τρι</v>
      </c>
    </row>
    <row r="76" spans="1:3" x14ac:dyDescent="0.25">
      <c r="A76" s="9">
        <f t="shared" si="6"/>
        <v>11</v>
      </c>
      <c r="B76" s="8">
        <f t="shared" si="8"/>
        <v>44636</v>
      </c>
      <c r="C76" s="10" t="str">
        <f t="shared" ca="1" si="7"/>
        <v>Τετ</v>
      </c>
    </row>
    <row r="77" spans="1:3" x14ac:dyDescent="0.25">
      <c r="A77" s="9">
        <f t="shared" si="6"/>
        <v>11</v>
      </c>
      <c r="B77" s="8">
        <f t="shared" si="8"/>
        <v>44637</v>
      </c>
      <c r="C77" s="10" t="str">
        <f t="shared" ca="1" si="7"/>
        <v>Πεμ</v>
      </c>
    </row>
    <row r="78" spans="1:3" x14ac:dyDescent="0.25">
      <c r="A78" s="9">
        <f t="shared" si="6"/>
        <v>11</v>
      </c>
      <c r="B78" s="8">
        <f t="shared" si="8"/>
        <v>44638</v>
      </c>
      <c r="C78" s="10" t="str">
        <f t="shared" ca="1" si="7"/>
        <v>Παρ</v>
      </c>
    </row>
    <row r="79" spans="1:3" x14ac:dyDescent="0.25">
      <c r="A79" s="9">
        <f t="shared" si="6"/>
        <v>11</v>
      </c>
      <c r="B79" s="8">
        <f t="shared" si="8"/>
        <v>44639</v>
      </c>
      <c r="C79" s="10" t="str">
        <f t="shared" ca="1" si="7"/>
        <v>Σαβ</v>
      </c>
    </row>
    <row r="80" spans="1:3" x14ac:dyDescent="0.25">
      <c r="A80" s="9">
        <f t="shared" si="6"/>
        <v>11</v>
      </c>
      <c r="B80" s="8">
        <f t="shared" si="8"/>
        <v>44640</v>
      </c>
      <c r="C80" s="10" t="str">
        <f t="shared" ca="1" si="7"/>
        <v>Κυρ</v>
      </c>
    </row>
    <row r="81" spans="1:3" x14ac:dyDescent="0.25">
      <c r="A81" s="9">
        <f t="shared" si="6"/>
        <v>12</v>
      </c>
      <c r="B81" s="8">
        <f t="shared" si="8"/>
        <v>44641</v>
      </c>
      <c r="C81" s="10" t="str">
        <f t="shared" ca="1" si="7"/>
        <v>Δευ</v>
      </c>
    </row>
    <row r="82" spans="1:3" x14ac:dyDescent="0.25">
      <c r="A82" s="9">
        <f t="shared" si="6"/>
        <v>12</v>
      </c>
      <c r="B82" s="8">
        <f t="shared" si="8"/>
        <v>44642</v>
      </c>
      <c r="C82" s="10" t="str">
        <f t="shared" ca="1" si="7"/>
        <v>Τρι</v>
      </c>
    </row>
    <row r="83" spans="1:3" x14ac:dyDescent="0.25">
      <c r="A83" s="9">
        <f t="shared" si="6"/>
        <v>12</v>
      </c>
      <c r="B83" s="8">
        <f t="shared" si="8"/>
        <v>44643</v>
      </c>
      <c r="C83" s="10" t="str">
        <f t="shared" ca="1" si="7"/>
        <v>Τετ</v>
      </c>
    </row>
    <row r="84" spans="1:3" x14ac:dyDescent="0.25">
      <c r="A84" s="9">
        <f t="shared" si="6"/>
        <v>12</v>
      </c>
      <c r="B84" s="8">
        <f t="shared" ref="B84:B99" si="9">B83+1</f>
        <v>44644</v>
      </c>
      <c r="C84" s="10" t="str">
        <f t="shared" ca="1" si="7"/>
        <v>Πεμ</v>
      </c>
    </row>
    <row r="85" spans="1:3" x14ac:dyDescent="0.25">
      <c r="A85" s="9">
        <f t="shared" si="6"/>
        <v>12</v>
      </c>
      <c r="B85" s="8">
        <f t="shared" si="9"/>
        <v>44645</v>
      </c>
      <c r="C85" s="10" t="str">
        <f t="shared" ca="1" si="7"/>
        <v>Παρ</v>
      </c>
    </row>
    <row r="86" spans="1:3" x14ac:dyDescent="0.25">
      <c r="A86" s="9">
        <f t="shared" si="6"/>
        <v>12</v>
      </c>
      <c r="B86" s="8">
        <f t="shared" si="9"/>
        <v>44646</v>
      </c>
      <c r="C86" s="10" t="str">
        <f t="shared" ca="1" si="7"/>
        <v>Σαβ</v>
      </c>
    </row>
    <row r="87" spans="1:3" x14ac:dyDescent="0.25">
      <c r="A87" s="9">
        <f t="shared" si="6"/>
        <v>12</v>
      </c>
      <c r="B87" s="8">
        <f t="shared" si="9"/>
        <v>44647</v>
      </c>
      <c r="C87" s="10" t="str">
        <f t="shared" ca="1" si="7"/>
        <v>Κυρ</v>
      </c>
    </row>
    <row r="88" spans="1:3" x14ac:dyDescent="0.25">
      <c r="A88" s="9">
        <f t="shared" si="6"/>
        <v>13</v>
      </c>
      <c r="B88" s="8">
        <f t="shared" si="9"/>
        <v>44648</v>
      </c>
      <c r="C88" s="10" t="str">
        <f t="shared" ca="1" si="7"/>
        <v>Δευ</v>
      </c>
    </row>
    <row r="89" spans="1:3" x14ac:dyDescent="0.25">
      <c r="A89" s="9">
        <f t="shared" si="6"/>
        <v>13</v>
      </c>
      <c r="B89" s="8">
        <f t="shared" si="9"/>
        <v>44649</v>
      </c>
      <c r="C89" s="10" t="str">
        <f t="shared" ca="1" si="7"/>
        <v>Τρι</v>
      </c>
    </row>
    <row r="90" spans="1:3" x14ac:dyDescent="0.25">
      <c r="A90" s="9">
        <f t="shared" si="6"/>
        <v>13</v>
      </c>
      <c r="B90" s="8">
        <f t="shared" si="9"/>
        <v>44650</v>
      </c>
      <c r="C90" s="10" t="str">
        <f t="shared" ca="1" si="7"/>
        <v>Τετ</v>
      </c>
    </row>
    <row r="91" spans="1:3" x14ac:dyDescent="0.25">
      <c r="A91" s="9">
        <f t="shared" si="6"/>
        <v>13</v>
      </c>
      <c r="B91" s="8">
        <f t="shared" si="9"/>
        <v>44651</v>
      </c>
      <c r="C91" s="10" t="str">
        <f t="shared" ca="1" si="7"/>
        <v>Πεμ</v>
      </c>
    </row>
    <row r="92" spans="1:3" x14ac:dyDescent="0.25">
      <c r="A92" s="9">
        <f t="shared" si="6"/>
        <v>13</v>
      </c>
      <c r="B92" s="8">
        <f t="shared" si="9"/>
        <v>44652</v>
      </c>
      <c r="C92" s="10" t="str">
        <f t="shared" ca="1" si="7"/>
        <v>Παρ</v>
      </c>
    </row>
    <row r="93" spans="1:3" x14ac:dyDescent="0.25">
      <c r="A93" s="9">
        <f t="shared" si="6"/>
        <v>13</v>
      </c>
      <c r="B93" s="8">
        <f t="shared" si="9"/>
        <v>44653</v>
      </c>
      <c r="C93" s="10" t="str">
        <f t="shared" ca="1" si="7"/>
        <v>Σαβ</v>
      </c>
    </row>
    <row r="94" spans="1:3" x14ac:dyDescent="0.25">
      <c r="A94" s="9">
        <f t="shared" si="6"/>
        <v>13</v>
      </c>
      <c r="B94" s="8">
        <f t="shared" si="9"/>
        <v>44654</v>
      </c>
      <c r="C94" s="10" t="str">
        <f t="shared" ca="1" si="7"/>
        <v>Κυρ</v>
      </c>
    </row>
    <row r="95" spans="1:3" x14ac:dyDescent="0.25">
      <c r="A95" s="9">
        <f t="shared" si="6"/>
        <v>14</v>
      </c>
      <c r="B95" s="8">
        <f t="shared" si="9"/>
        <v>44655</v>
      </c>
      <c r="C95" s="10" t="str">
        <f t="shared" ca="1" si="7"/>
        <v>Δευ</v>
      </c>
    </row>
    <row r="96" spans="1:3" x14ac:dyDescent="0.25">
      <c r="A96" s="9">
        <f t="shared" si="6"/>
        <v>14</v>
      </c>
      <c r="B96" s="8">
        <f t="shared" si="9"/>
        <v>44656</v>
      </c>
      <c r="C96" s="10" t="str">
        <f t="shared" ca="1" si="7"/>
        <v>Τρι</v>
      </c>
    </row>
    <row r="97" spans="1:3" x14ac:dyDescent="0.25">
      <c r="A97" s="9">
        <f t="shared" si="6"/>
        <v>14</v>
      </c>
      <c r="B97" s="8">
        <f t="shared" si="9"/>
        <v>44657</v>
      </c>
      <c r="C97" s="10" t="str">
        <f t="shared" ca="1" si="7"/>
        <v>Τετ</v>
      </c>
    </row>
    <row r="98" spans="1:3" x14ac:dyDescent="0.25">
      <c r="A98" s="9">
        <f t="shared" si="6"/>
        <v>14</v>
      </c>
      <c r="B98" s="8">
        <f t="shared" si="9"/>
        <v>44658</v>
      </c>
      <c r="C98" s="10" t="str">
        <f t="shared" ca="1" si="7"/>
        <v>Πεμ</v>
      </c>
    </row>
    <row r="99" spans="1:3" x14ac:dyDescent="0.25">
      <c r="A99" s="9">
        <f t="shared" si="6"/>
        <v>14</v>
      </c>
      <c r="B99" s="8">
        <f t="shared" si="9"/>
        <v>44659</v>
      </c>
      <c r="C99" s="10" t="str">
        <f t="shared" ca="1" si="7"/>
        <v>Παρ</v>
      </c>
    </row>
    <row r="100" spans="1:3" x14ac:dyDescent="0.25">
      <c r="A100" s="9">
        <f t="shared" si="6"/>
        <v>14</v>
      </c>
      <c r="B100" s="8">
        <f t="shared" ref="B100:B115" si="10">B99+1</f>
        <v>44660</v>
      </c>
      <c r="C100" s="10" t="str">
        <f t="shared" ca="1" si="7"/>
        <v>Σαβ</v>
      </c>
    </row>
    <row r="101" spans="1:3" x14ac:dyDescent="0.25">
      <c r="A101" s="9">
        <f t="shared" si="6"/>
        <v>14</v>
      </c>
      <c r="B101" s="8">
        <f t="shared" si="10"/>
        <v>44661</v>
      </c>
      <c r="C101" s="10" t="str">
        <f t="shared" ca="1" si="7"/>
        <v>Κυρ</v>
      </c>
    </row>
    <row r="102" spans="1:3" x14ac:dyDescent="0.25">
      <c r="A102" s="9">
        <f t="shared" si="6"/>
        <v>15</v>
      </c>
      <c r="B102" s="8">
        <f t="shared" si="10"/>
        <v>44662</v>
      </c>
      <c r="C102" s="10" t="str">
        <f t="shared" ca="1" si="7"/>
        <v>Δευ</v>
      </c>
    </row>
    <row r="103" spans="1:3" x14ac:dyDescent="0.25">
      <c r="A103" s="9">
        <f t="shared" si="6"/>
        <v>15</v>
      </c>
      <c r="B103" s="8">
        <f t="shared" si="10"/>
        <v>44663</v>
      </c>
      <c r="C103" s="10" t="str">
        <f t="shared" ca="1" si="7"/>
        <v>Τρι</v>
      </c>
    </row>
    <row r="104" spans="1:3" x14ac:dyDescent="0.25">
      <c r="A104" s="9">
        <f t="shared" si="6"/>
        <v>15</v>
      </c>
      <c r="B104" s="8">
        <f t="shared" si="10"/>
        <v>44664</v>
      </c>
      <c r="C104" s="10" t="str">
        <f t="shared" ca="1" si="7"/>
        <v>Τετ</v>
      </c>
    </row>
    <row r="105" spans="1:3" x14ac:dyDescent="0.25">
      <c r="A105" s="9">
        <f t="shared" si="6"/>
        <v>15</v>
      </c>
      <c r="B105" s="8">
        <f t="shared" si="10"/>
        <v>44665</v>
      </c>
      <c r="C105" s="10" t="str">
        <f t="shared" ca="1" si="7"/>
        <v>Πεμ</v>
      </c>
    </row>
    <row r="106" spans="1:3" x14ac:dyDescent="0.25">
      <c r="A106" s="9">
        <f t="shared" si="6"/>
        <v>15</v>
      </c>
      <c r="B106" s="8">
        <f t="shared" si="10"/>
        <v>44666</v>
      </c>
      <c r="C106" s="10" t="str">
        <f t="shared" ca="1" si="7"/>
        <v>Παρ</v>
      </c>
    </row>
    <row r="107" spans="1:3" x14ac:dyDescent="0.25">
      <c r="A107" s="9">
        <f t="shared" si="6"/>
        <v>15</v>
      </c>
      <c r="B107" s="8">
        <f t="shared" si="10"/>
        <v>44667</v>
      </c>
      <c r="C107" s="10" t="str">
        <f t="shared" ca="1" si="7"/>
        <v>Σαβ</v>
      </c>
    </row>
    <row r="108" spans="1:3" x14ac:dyDescent="0.25">
      <c r="A108" s="9">
        <f t="shared" si="6"/>
        <v>15</v>
      </c>
      <c r="B108" s="8">
        <f t="shared" si="10"/>
        <v>44668</v>
      </c>
      <c r="C108" s="10" t="str">
        <f t="shared" ca="1" si="7"/>
        <v>Κυρ</v>
      </c>
    </row>
    <row r="109" spans="1:3" x14ac:dyDescent="0.25">
      <c r="A109" s="9">
        <f t="shared" si="6"/>
        <v>16</v>
      </c>
      <c r="B109" s="8">
        <f t="shared" si="10"/>
        <v>44669</v>
      </c>
      <c r="C109" s="10" t="str">
        <f t="shared" ca="1" si="7"/>
        <v>Δευ</v>
      </c>
    </row>
    <row r="110" spans="1:3" x14ac:dyDescent="0.25">
      <c r="A110" s="9">
        <f t="shared" si="6"/>
        <v>16</v>
      </c>
      <c r="B110" s="8">
        <f t="shared" si="10"/>
        <v>44670</v>
      </c>
      <c r="C110" s="10" t="str">
        <f t="shared" ca="1" si="7"/>
        <v>Τρι</v>
      </c>
    </row>
    <row r="111" spans="1:3" x14ac:dyDescent="0.25">
      <c r="A111" s="9">
        <f t="shared" si="6"/>
        <v>16</v>
      </c>
      <c r="B111" s="8">
        <f t="shared" si="10"/>
        <v>44671</v>
      </c>
      <c r="C111" s="10" t="str">
        <f t="shared" ca="1" si="7"/>
        <v>Τετ</v>
      </c>
    </row>
    <row r="112" spans="1:3" x14ac:dyDescent="0.25">
      <c r="A112" s="9">
        <f t="shared" si="6"/>
        <v>16</v>
      </c>
      <c r="B112" s="8">
        <f t="shared" si="10"/>
        <v>44672</v>
      </c>
      <c r="C112" s="10" t="str">
        <f t="shared" ca="1" si="7"/>
        <v>Πεμ</v>
      </c>
    </row>
    <row r="113" spans="1:3" x14ac:dyDescent="0.25">
      <c r="A113" s="9">
        <f t="shared" si="6"/>
        <v>16</v>
      </c>
      <c r="B113" s="8">
        <f t="shared" si="10"/>
        <v>44673</v>
      </c>
      <c r="C113" s="10" t="str">
        <f t="shared" ca="1" si="7"/>
        <v>Παρ</v>
      </c>
    </row>
    <row r="114" spans="1:3" x14ac:dyDescent="0.25">
      <c r="A114" s="9">
        <f t="shared" si="6"/>
        <v>16</v>
      </c>
      <c r="B114" s="8">
        <f t="shared" si="10"/>
        <v>44674</v>
      </c>
      <c r="C114" s="10" t="str">
        <f t="shared" ca="1" si="7"/>
        <v>Σαβ</v>
      </c>
    </row>
    <row r="115" spans="1:3" x14ac:dyDescent="0.25">
      <c r="A115" s="9">
        <f t="shared" si="6"/>
        <v>16</v>
      </c>
      <c r="B115" s="8">
        <f t="shared" si="10"/>
        <v>44675</v>
      </c>
      <c r="C115" s="10" t="str">
        <f t="shared" ca="1" si="7"/>
        <v>Κυρ</v>
      </c>
    </row>
    <row r="116" spans="1:3" x14ac:dyDescent="0.25">
      <c r="A116" s="9">
        <f t="shared" si="6"/>
        <v>17</v>
      </c>
      <c r="B116" s="8">
        <f t="shared" ref="B116:B131" si="11">B115+1</f>
        <v>44676</v>
      </c>
      <c r="C116" s="10" t="str">
        <f t="shared" ca="1" si="7"/>
        <v>Δευ</v>
      </c>
    </row>
    <row r="117" spans="1:3" x14ac:dyDescent="0.25">
      <c r="A117" s="9">
        <f t="shared" si="6"/>
        <v>17</v>
      </c>
      <c r="B117" s="8">
        <f t="shared" si="11"/>
        <v>44677</v>
      </c>
      <c r="C117" s="10" t="str">
        <f t="shared" ca="1" si="7"/>
        <v>Τρι</v>
      </c>
    </row>
    <row r="118" spans="1:3" x14ac:dyDescent="0.25">
      <c r="A118" s="9">
        <f t="shared" si="6"/>
        <v>17</v>
      </c>
      <c r="B118" s="8">
        <f t="shared" si="11"/>
        <v>44678</v>
      </c>
      <c r="C118" s="10" t="str">
        <f t="shared" ca="1" si="7"/>
        <v>Τετ</v>
      </c>
    </row>
    <row r="119" spans="1:3" x14ac:dyDescent="0.25">
      <c r="A119" s="9">
        <f t="shared" si="6"/>
        <v>17</v>
      </c>
      <c r="B119" s="8">
        <f t="shared" si="11"/>
        <v>44679</v>
      </c>
      <c r="C119" s="10" t="str">
        <f t="shared" ca="1" si="7"/>
        <v>Πεμ</v>
      </c>
    </row>
    <row r="120" spans="1:3" x14ac:dyDescent="0.25">
      <c r="A120" s="9">
        <f t="shared" si="6"/>
        <v>17</v>
      </c>
      <c r="B120" s="8">
        <f t="shared" si="11"/>
        <v>44680</v>
      </c>
      <c r="C120" s="10" t="str">
        <f t="shared" ca="1" si="7"/>
        <v>Παρ</v>
      </c>
    </row>
    <row r="121" spans="1:3" x14ac:dyDescent="0.25">
      <c r="A121" s="9">
        <f t="shared" si="6"/>
        <v>17</v>
      </c>
      <c r="B121" s="8">
        <f t="shared" si="11"/>
        <v>44681</v>
      </c>
      <c r="C121" s="10" t="str">
        <f t="shared" ca="1" si="7"/>
        <v>Σαβ</v>
      </c>
    </row>
    <row r="122" spans="1:3" x14ac:dyDescent="0.25">
      <c r="A122" s="9">
        <f t="shared" si="6"/>
        <v>17</v>
      </c>
      <c r="B122" s="8">
        <f t="shared" si="11"/>
        <v>44682</v>
      </c>
      <c r="C122" s="10" t="str">
        <f t="shared" ca="1" si="7"/>
        <v>Κυρ</v>
      </c>
    </row>
    <row r="123" spans="1:3" x14ac:dyDescent="0.25">
      <c r="A123" s="9">
        <f t="shared" si="6"/>
        <v>18</v>
      </c>
      <c r="B123" s="8">
        <f t="shared" si="11"/>
        <v>44683</v>
      </c>
      <c r="C123" s="10" t="str">
        <f t="shared" ca="1" si="7"/>
        <v>Δευ</v>
      </c>
    </row>
    <row r="124" spans="1:3" x14ac:dyDescent="0.25">
      <c r="A124" s="9">
        <f t="shared" si="6"/>
        <v>18</v>
      </c>
      <c r="B124" s="8">
        <f t="shared" si="11"/>
        <v>44684</v>
      </c>
      <c r="C124" s="10" t="str">
        <f t="shared" ca="1" si="7"/>
        <v>Τρι</v>
      </c>
    </row>
    <row r="125" spans="1:3" x14ac:dyDescent="0.25">
      <c r="A125" s="9">
        <f t="shared" si="6"/>
        <v>18</v>
      </c>
      <c r="B125" s="8">
        <f t="shared" si="11"/>
        <v>44685</v>
      </c>
      <c r="C125" s="10" t="str">
        <f t="shared" ca="1" si="7"/>
        <v>Τετ</v>
      </c>
    </row>
    <row r="126" spans="1:3" x14ac:dyDescent="0.25">
      <c r="A126" s="9">
        <f t="shared" si="6"/>
        <v>18</v>
      </c>
      <c r="B126" s="8">
        <f t="shared" si="11"/>
        <v>44686</v>
      </c>
      <c r="C126" s="10" t="str">
        <f t="shared" ca="1" si="7"/>
        <v>Πεμ</v>
      </c>
    </row>
    <row r="127" spans="1:3" x14ac:dyDescent="0.25">
      <c r="A127" s="9">
        <f t="shared" si="6"/>
        <v>18</v>
      </c>
      <c r="B127" s="8">
        <f t="shared" si="11"/>
        <v>44687</v>
      </c>
      <c r="C127" s="10" t="str">
        <f t="shared" ca="1" si="7"/>
        <v>Παρ</v>
      </c>
    </row>
    <row r="128" spans="1:3" x14ac:dyDescent="0.25">
      <c r="A128" s="9">
        <f t="shared" si="6"/>
        <v>18</v>
      </c>
      <c r="B128" s="8">
        <f t="shared" si="11"/>
        <v>44688</v>
      </c>
      <c r="C128" s="10" t="str">
        <f t="shared" ca="1" si="7"/>
        <v>Σαβ</v>
      </c>
    </row>
    <row r="129" spans="1:3" x14ac:dyDescent="0.25">
      <c r="A129" s="9">
        <f t="shared" si="6"/>
        <v>18</v>
      </c>
      <c r="B129" s="8">
        <f t="shared" si="11"/>
        <v>44689</v>
      </c>
      <c r="C129" s="10" t="str">
        <f t="shared" ca="1" si="7"/>
        <v>Κυρ</v>
      </c>
    </row>
    <row r="130" spans="1:3" x14ac:dyDescent="0.25">
      <c r="A130" s="9">
        <f t="shared" si="6"/>
        <v>19</v>
      </c>
      <c r="B130" s="8">
        <f t="shared" si="11"/>
        <v>44690</v>
      </c>
      <c r="C130" s="10" t="str">
        <f t="shared" ca="1" si="7"/>
        <v>Δευ</v>
      </c>
    </row>
    <row r="131" spans="1:3" x14ac:dyDescent="0.25">
      <c r="A131" s="9">
        <f t="shared" ref="A131:A194" si="12">WEEKNUM(B131,2)-1</f>
        <v>19</v>
      </c>
      <c r="B131" s="8">
        <f t="shared" si="11"/>
        <v>44691</v>
      </c>
      <c r="C131" s="10" t="str">
        <f t="shared" ref="C131:C194" ca="1" si="13">IF($E$2="DDD",TEXT(WEEKDAY(B131),"ηηη"),TEXT(WEEKDAY(B131),"ddd"))</f>
        <v>Τρι</v>
      </c>
    </row>
    <row r="132" spans="1:3" x14ac:dyDescent="0.25">
      <c r="A132" s="9">
        <f t="shared" si="12"/>
        <v>19</v>
      </c>
      <c r="B132" s="8">
        <f t="shared" ref="B132:B147" si="14">B131+1</f>
        <v>44692</v>
      </c>
      <c r="C132" s="10" t="str">
        <f t="shared" ca="1" si="13"/>
        <v>Τετ</v>
      </c>
    </row>
    <row r="133" spans="1:3" x14ac:dyDescent="0.25">
      <c r="A133" s="9">
        <f t="shared" si="12"/>
        <v>19</v>
      </c>
      <c r="B133" s="8">
        <f t="shared" si="14"/>
        <v>44693</v>
      </c>
      <c r="C133" s="10" t="str">
        <f t="shared" ca="1" si="13"/>
        <v>Πεμ</v>
      </c>
    </row>
    <row r="134" spans="1:3" x14ac:dyDescent="0.25">
      <c r="A134" s="9">
        <f t="shared" si="12"/>
        <v>19</v>
      </c>
      <c r="B134" s="8">
        <f t="shared" si="14"/>
        <v>44694</v>
      </c>
      <c r="C134" s="10" t="str">
        <f t="shared" ca="1" si="13"/>
        <v>Παρ</v>
      </c>
    </row>
    <row r="135" spans="1:3" x14ac:dyDescent="0.25">
      <c r="A135" s="9">
        <f t="shared" si="12"/>
        <v>19</v>
      </c>
      <c r="B135" s="8">
        <f t="shared" si="14"/>
        <v>44695</v>
      </c>
      <c r="C135" s="10" t="str">
        <f t="shared" ca="1" si="13"/>
        <v>Σαβ</v>
      </c>
    </row>
    <row r="136" spans="1:3" x14ac:dyDescent="0.25">
      <c r="A136" s="9">
        <f t="shared" si="12"/>
        <v>19</v>
      </c>
      <c r="B136" s="8">
        <f t="shared" si="14"/>
        <v>44696</v>
      </c>
      <c r="C136" s="10" t="str">
        <f t="shared" ca="1" si="13"/>
        <v>Κυρ</v>
      </c>
    </row>
    <row r="137" spans="1:3" x14ac:dyDescent="0.25">
      <c r="A137" s="9">
        <f t="shared" si="12"/>
        <v>20</v>
      </c>
      <c r="B137" s="8">
        <f t="shared" si="14"/>
        <v>44697</v>
      </c>
      <c r="C137" s="10" t="str">
        <f t="shared" ca="1" si="13"/>
        <v>Δευ</v>
      </c>
    </row>
    <row r="138" spans="1:3" x14ac:dyDescent="0.25">
      <c r="A138" s="9">
        <f t="shared" si="12"/>
        <v>20</v>
      </c>
      <c r="B138" s="8">
        <f t="shared" si="14"/>
        <v>44698</v>
      </c>
      <c r="C138" s="10" t="str">
        <f t="shared" ca="1" si="13"/>
        <v>Τρι</v>
      </c>
    </row>
    <row r="139" spans="1:3" x14ac:dyDescent="0.25">
      <c r="A139" s="9">
        <f t="shared" si="12"/>
        <v>20</v>
      </c>
      <c r="B139" s="8">
        <f t="shared" si="14"/>
        <v>44699</v>
      </c>
      <c r="C139" s="10" t="str">
        <f t="shared" ca="1" si="13"/>
        <v>Τετ</v>
      </c>
    </row>
    <row r="140" spans="1:3" x14ac:dyDescent="0.25">
      <c r="A140" s="9">
        <f t="shared" si="12"/>
        <v>20</v>
      </c>
      <c r="B140" s="8">
        <f t="shared" si="14"/>
        <v>44700</v>
      </c>
      <c r="C140" s="10" t="str">
        <f t="shared" ca="1" si="13"/>
        <v>Πεμ</v>
      </c>
    </row>
    <row r="141" spans="1:3" x14ac:dyDescent="0.25">
      <c r="A141" s="9">
        <f t="shared" si="12"/>
        <v>20</v>
      </c>
      <c r="B141" s="8">
        <f t="shared" si="14"/>
        <v>44701</v>
      </c>
      <c r="C141" s="10" t="str">
        <f t="shared" ca="1" si="13"/>
        <v>Παρ</v>
      </c>
    </row>
    <row r="142" spans="1:3" x14ac:dyDescent="0.25">
      <c r="A142" s="9">
        <f t="shared" si="12"/>
        <v>20</v>
      </c>
      <c r="B142" s="8">
        <f t="shared" si="14"/>
        <v>44702</v>
      </c>
      <c r="C142" s="10" t="str">
        <f t="shared" ca="1" si="13"/>
        <v>Σαβ</v>
      </c>
    </row>
    <row r="143" spans="1:3" x14ac:dyDescent="0.25">
      <c r="A143" s="9">
        <f t="shared" si="12"/>
        <v>20</v>
      </c>
      <c r="B143" s="8">
        <f t="shared" si="14"/>
        <v>44703</v>
      </c>
      <c r="C143" s="10" t="str">
        <f t="shared" ca="1" si="13"/>
        <v>Κυρ</v>
      </c>
    </row>
    <row r="144" spans="1:3" x14ac:dyDescent="0.25">
      <c r="A144" s="9">
        <f t="shared" si="12"/>
        <v>21</v>
      </c>
      <c r="B144" s="8">
        <f t="shared" si="14"/>
        <v>44704</v>
      </c>
      <c r="C144" s="10" t="str">
        <f t="shared" ca="1" si="13"/>
        <v>Δευ</v>
      </c>
    </row>
    <row r="145" spans="1:3" x14ac:dyDescent="0.25">
      <c r="A145" s="9">
        <f t="shared" si="12"/>
        <v>21</v>
      </c>
      <c r="B145" s="8">
        <f t="shared" si="14"/>
        <v>44705</v>
      </c>
      <c r="C145" s="10" t="str">
        <f t="shared" ca="1" si="13"/>
        <v>Τρι</v>
      </c>
    </row>
    <row r="146" spans="1:3" x14ac:dyDescent="0.25">
      <c r="A146" s="9">
        <f t="shared" si="12"/>
        <v>21</v>
      </c>
      <c r="B146" s="8">
        <f t="shared" si="14"/>
        <v>44706</v>
      </c>
      <c r="C146" s="10" t="str">
        <f t="shared" ca="1" si="13"/>
        <v>Τετ</v>
      </c>
    </row>
    <row r="147" spans="1:3" x14ac:dyDescent="0.25">
      <c r="A147" s="9">
        <f t="shared" si="12"/>
        <v>21</v>
      </c>
      <c r="B147" s="8">
        <f t="shared" si="14"/>
        <v>44707</v>
      </c>
      <c r="C147" s="10" t="str">
        <f t="shared" ca="1" si="13"/>
        <v>Πεμ</v>
      </c>
    </row>
    <row r="148" spans="1:3" x14ac:dyDescent="0.25">
      <c r="A148" s="9">
        <f t="shared" si="12"/>
        <v>21</v>
      </c>
      <c r="B148" s="8">
        <f t="shared" ref="B148:B163" si="15">B147+1</f>
        <v>44708</v>
      </c>
      <c r="C148" s="10" t="str">
        <f t="shared" ca="1" si="13"/>
        <v>Παρ</v>
      </c>
    </row>
    <row r="149" spans="1:3" x14ac:dyDescent="0.25">
      <c r="A149" s="9">
        <f t="shared" si="12"/>
        <v>21</v>
      </c>
      <c r="B149" s="8">
        <f t="shared" si="15"/>
        <v>44709</v>
      </c>
      <c r="C149" s="10" t="str">
        <f t="shared" ca="1" si="13"/>
        <v>Σαβ</v>
      </c>
    </row>
    <row r="150" spans="1:3" x14ac:dyDescent="0.25">
      <c r="A150" s="9">
        <f t="shared" si="12"/>
        <v>21</v>
      </c>
      <c r="B150" s="8">
        <f t="shared" si="15"/>
        <v>44710</v>
      </c>
      <c r="C150" s="10" t="str">
        <f t="shared" ca="1" si="13"/>
        <v>Κυρ</v>
      </c>
    </row>
    <row r="151" spans="1:3" x14ac:dyDescent="0.25">
      <c r="A151" s="9">
        <f t="shared" si="12"/>
        <v>22</v>
      </c>
      <c r="B151" s="8">
        <f t="shared" si="15"/>
        <v>44711</v>
      </c>
      <c r="C151" s="10" t="str">
        <f t="shared" ca="1" si="13"/>
        <v>Δευ</v>
      </c>
    </row>
    <row r="152" spans="1:3" x14ac:dyDescent="0.25">
      <c r="A152" s="9">
        <f t="shared" si="12"/>
        <v>22</v>
      </c>
      <c r="B152" s="8">
        <f t="shared" si="15"/>
        <v>44712</v>
      </c>
      <c r="C152" s="10" t="str">
        <f t="shared" ca="1" si="13"/>
        <v>Τρι</v>
      </c>
    </row>
    <row r="153" spans="1:3" x14ac:dyDescent="0.25">
      <c r="A153" s="9">
        <f t="shared" si="12"/>
        <v>22</v>
      </c>
      <c r="B153" s="8">
        <f t="shared" si="15"/>
        <v>44713</v>
      </c>
      <c r="C153" s="10" t="str">
        <f t="shared" ca="1" si="13"/>
        <v>Τετ</v>
      </c>
    </row>
    <row r="154" spans="1:3" x14ac:dyDescent="0.25">
      <c r="A154" s="9">
        <f t="shared" si="12"/>
        <v>22</v>
      </c>
      <c r="B154" s="8">
        <f t="shared" si="15"/>
        <v>44714</v>
      </c>
      <c r="C154" s="10" t="str">
        <f t="shared" ca="1" si="13"/>
        <v>Πεμ</v>
      </c>
    </row>
    <row r="155" spans="1:3" x14ac:dyDescent="0.25">
      <c r="A155" s="9">
        <f t="shared" si="12"/>
        <v>22</v>
      </c>
      <c r="B155" s="8">
        <f t="shared" si="15"/>
        <v>44715</v>
      </c>
      <c r="C155" s="10" t="str">
        <f t="shared" ca="1" si="13"/>
        <v>Παρ</v>
      </c>
    </row>
    <row r="156" spans="1:3" x14ac:dyDescent="0.25">
      <c r="A156" s="9">
        <f t="shared" si="12"/>
        <v>22</v>
      </c>
      <c r="B156" s="8">
        <f t="shared" si="15"/>
        <v>44716</v>
      </c>
      <c r="C156" s="10" t="str">
        <f t="shared" ca="1" si="13"/>
        <v>Σαβ</v>
      </c>
    </row>
    <row r="157" spans="1:3" x14ac:dyDescent="0.25">
      <c r="A157" s="9">
        <f t="shared" si="12"/>
        <v>22</v>
      </c>
      <c r="B157" s="8">
        <f t="shared" si="15"/>
        <v>44717</v>
      </c>
      <c r="C157" s="10" t="str">
        <f t="shared" ca="1" si="13"/>
        <v>Κυρ</v>
      </c>
    </row>
    <row r="158" spans="1:3" x14ac:dyDescent="0.25">
      <c r="A158" s="9">
        <f t="shared" si="12"/>
        <v>23</v>
      </c>
      <c r="B158" s="8">
        <f t="shared" si="15"/>
        <v>44718</v>
      </c>
      <c r="C158" s="10" t="str">
        <f t="shared" ca="1" si="13"/>
        <v>Δευ</v>
      </c>
    </row>
    <row r="159" spans="1:3" x14ac:dyDescent="0.25">
      <c r="A159" s="9">
        <f t="shared" si="12"/>
        <v>23</v>
      </c>
      <c r="B159" s="8">
        <f t="shared" si="15"/>
        <v>44719</v>
      </c>
      <c r="C159" s="10" t="str">
        <f t="shared" ca="1" si="13"/>
        <v>Τρι</v>
      </c>
    </row>
    <row r="160" spans="1:3" x14ac:dyDescent="0.25">
      <c r="A160" s="9">
        <f t="shared" si="12"/>
        <v>23</v>
      </c>
      <c r="B160" s="8">
        <f t="shared" si="15"/>
        <v>44720</v>
      </c>
      <c r="C160" s="10" t="str">
        <f t="shared" ca="1" si="13"/>
        <v>Τετ</v>
      </c>
    </row>
    <row r="161" spans="1:3" x14ac:dyDescent="0.25">
      <c r="A161" s="9">
        <f t="shared" si="12"/>
        <v>23</v>
      </c>
      <c r="B161" s="8">
        <f t="shared" si="15"/>
        <v>44721</v>
      </c>
      <c r="C161" s="10" t="str">
        <f t="shared" ca="1" si="13"/>
        <v>Πεμ</v>
      </c>
    </row>
    <row r="162" spans="1:3" x14ac:dyDescent="0.25">
      <c r="A162" s="9">
        <f t="shared" si="12"/>
        <v>23</v>
      </c>
      <c r="B162" s="8">
        <f t="shared" si="15"/>
        <v>44722</v>
      </c>
      <c r="C162" s="10" t="str">
        <f t="shared" ca="1" si="13"/>
        <v>Παρ</v>
      </c>
    </row>
    <row r="163" spans="1:3" x14ac:dyDescent="0.25">
      <c r="A163" s="9">
        <f t="shared" si="12"/>
        <v>23</v>
      </c>
      <c r="B163" s="8">
        <f t="shared" si="15"/>
        <v>44723</v>
      </c>
      <c r="C163" s="10" t="str">
        <f t="shared" ca="1" si="13"/>
        <v>Σαβ</v>
      </c>
    </row>
    <row r="164" spans="1:3" x14ac:dyDescent="0.25">
      <c r="A164" s="9">
        <f t="shared" si="12"/>
        <v>23</v>
      </c>
      <c r="B164" s="8">
        <f t="shared" ref="B164:B179" si="16">B163+1</f>
        <v>44724</v>
      </c>
      <c r="C164" s="10" t="str">
        <f t="shared" ca="1" si="13"/>
        <v>Κυρ</v>
      </c>
    </row>
    <row r="165" spans="1:3" x14ac:dyDescent="0.25">
      <c r="A165" s="9">
        <f t="shared" si="12"/>
        <v>24</v>
      </c>
      <c r="B165" s="8">
        <f t="shared" si="16"/>
        <v>44725</v>
      </c>
      <c r="C165" s="10" t="str">
        <f t="shared" ca="1" si="13"/>
        <v>Δευ</v>
      </c>
    </row>
    <row r="166" spans="1:3" x14ac:dyDescent="0.25">
      <c r="A166" s="9">
        <f t="shared" si="12"/>
        <v>24</v>
      </c>
      <c r="B166" s="8">
        <f t="shared" si="16"/>
        <v>44726</v>
      </c>
      <c r="C166" s="10" t="str">
        <f t="shared" ca="1" si="13"/>
        <v>Τρι</v>
      </c>
    </row>
    <row r="167" spans="1:3" x14ac:dyDescent="0.25">
      <c r="A167" s="9">
        <f t="shared" si="12"/>
        <v>24</v>
      </c>
      <c r="B167" s="8">
        <f t="shared" si="16"/>
        <v>44727</v>
      </c>
      <c r="C167" s="10" t="str">
        <f t="shared" ca="1" si="13"/>
        <v>Τετ</v>
      </c>
    </row>
    <row r="168" spans="1:3" x14ac:dyDescent="0.25">
      <c r="A168" s="9">
        <f t="shared" si="12"/>
        <v>24</v>
      </c>
      <c r="B168" s="8">
        <f t="shared" si="16"/>
        <v>44728</v>
      </c>
      <c r="C168" s="10" t="str">
        <f t="shared" ca="1" si="13"/>
        <v>Πεμ</v>
      </c>
    </row>
    <row r="169" spans="1:3" x14ac:dyDescent="0.25">
      <c r="A169" s="9">
        <f t="shared" si="12"/>
        <v>24</v>
      </c>
      <c r="B169" s="8">
        <f t="shared" si="16"/>
        <v>44729</v>
      </c>
      <c r="C169" s="10" t="str">
        <f t="shared" ca="1" si="13"/>
        <v>Παρ</v>
      </c>
    </row>
    <row r="170" spans="1:3" x14ac:dyDescent="0.25">
      <c r="A170" s="9">
        <f t="shared" si="12"/>
        <v>24</v>
      </c>
      <c r="B170" s="8">
        <f t="shared" si="16"/>
        <v>44730</v>
      </c>
      <c r="C170" s="10" t="str">
        <f t="shared" ca="1" si="13"/>
        <v>Σαβ</v>
      </c>
    </row>
    <row r="171" spans="1:3" x14ac:dyDescent="0.25">
      <c r="A171" s="9">
        <f t="shared" si="12"/>
        <v>24</v>
      </c>
      <c r="B171" s="8">
        <f t="shared" si="16"/>
        <v>44731</v>
      </c>
      <c r="C171" s="10" t="str">
        <f t="shared" ca="1" si="13"/>
        <v>Κυρ</v>
      </c>
    </row>
    <row r="172" spans="1:3" x14ac:dyDescent="0.25">
      <c r="A172" s="9">
        <f t="shared" si="12"/>
        <v>25</v>
      </c>
      <c r="B172" s="8">
        <f t="shared" si="16"/>
        <v>44732</v>
      </c>
      <c r="C172" s="10" t="str">
        <f t="shared" ca="1" si="13"/>
        <v>Δευ</v>
      </c>
    </row>
    <row r="173" spans="1:3" x14ac:dyDescent="0.25">
      <c r="A173" s="9">
        <f t="shared" si="12"/>
        <v>25</v>
      </c>
      <c r="B173" s="8">
        <f t="shared" si="16"/>
        <v>44733</v>
      </c>
      <c r="C173" s="10" t="str">
        <f t="shared" ca="1" si="13"/>
        <v>Τρι</v>
      </c>
    </row>
    <row r="174" spans="1:3" x14ac:dyDescent="0.25">
      <c r="A174" s="9">
        <f t="shared" si="12"/>
        <v>25</v>
      </c>
      <c r="B174" s="8">
        <f t="shared" si="16"/>
        <v>44734</v>
      </c>
      <c r="C174" s="10" t="str">
        <f t="shared" ca="1" si="13"/>
        <v>Τετ</v>
      </c>
    </row>
    <row r="175" spans="1:3" x14ac:dyDescent="0.25">
      <c r="A175" s="9">
        <f t="shared" si="12"/>
        <v>25</v>
      </c>
      <c r="B175" s="8">
        <f t="shared" si="16"/>
        <v>44735</v>
      </c>
      <c r="C175" s="10" t="str">
        <f t="shared" ca="1" si="13"/>
        <v>Πεμ</v>
      </c>
    </row>
    <row r="176" spans="1:3" x14ac:dyDescent="0.25">
      <c r="A176" s="9">
        <f t="shared" si="12"/>
        <v>25</v>
      </c>
      <c r="B176" s="8">
        <f t="shared" si="16"/>
        <v>44736</v>
      </c>
      <c r="C176" s="10" t="str">
        <f t="shared" ca="1" si="13"/>
        <v>Παρ</v>
      </c>
    </row>
    <row r="177" spans="1:3" x14ac:dyDescent="0.25">
      <c r="A177" s="9">
        <f t="shared" si="12"/>
        <v>25</v>
      </c>
      <c r="B177" s="8">
        <f t="shared" si="16"/>
        <v>44737</v>
      </c>
      <c r="C177" s="10" t="str">
        <f t="shared" ca="1" si="13"/>
        <v>Σαβ</v>
      </c>
    </row>
    <row r="178" spans="1:3" x14ac:dyDescent="0.25">
      <c r="A178" s="9">
        <f t="shared" si="12"/>
        <v>25</v>
      </c>
      <c r="B178" s="8">
        <f t="shared" si="16"/>
        <v>44738</v>
      </c>
      <c r="C178" s="10" t="str">
        <f t="shared" ca="1" si="13"/>
        <v>Κυρ</v>
      </c>
    </row>
    <row r="179" spans="1:3" x14ac:dyDescent="0.25">
      <c r="A179" s="9">
        <f t="shared" si="12"/>
        <v>26</v>
      </c>
      <c r="B179" s="8">
        <f t="shared" si="16"/>
        <v>44739</v>
      </c>
      <c r="C179" s="10" t="str">
        <f t="shared" ca="1" si="13"/>
        <v>Δευ</v>
      </c>
    </row>
    <row r="180" spans="1:3" x14ac:dyDescent="0.25">
      <c r="A180" s="9">
        <f t="shared" si="12"/>
        <v>26</v>
      </c>
      <c r="B180" s="8">
        <f t="shared" ref="B180:B195" si="17">B179+1</f>
        <v>44740</v>
      </c>
      <c r="C180" s="10" t="str">
        <f t="shared" ca="1" si="13"/>
        <v>Τρι</v>
      </c>
    </row>
    <row r="181" spans="1:3" x14ac:dyDescent="0.25">
      <c r="A181" s="9">
        <f t="shared" si="12"/>
        <v>26</v>
      </c>
      <c r="B181" s="8">
        <f t="shared" si="17"/>
        <v>44741</v>
      </c>
      <c r="C181" s="10" t="str">
        <f t="shared" ca="1" si="13"/>
        <v>Τετ</v>
      </c>
    </row>
    <row r="182" spans="1:3" x14ac:dyDescent="0.25">
      <c r="A182" s="9">
        <f t="shared" si="12"/>
        <v>26</v>
      </c>
      <c r="B182" s="8">
        <f t="shared" si="17"/>
        <v>44742</v>
      </c>
      <c r="C182" s="10" t="str">
        <f t="shared" ca="1" si="13"/>
        <v>Πεμ</v>
      </c>
    </row>
    <row r="183" spans="1:3" x14ac:dyDescent="0.25">
      <c r="A183" s="9">
        <f t="shared" si="12"/>
        <v>26</v>
      </c>
      <c r="B183" s="8">
        <f t="shared" si="17"/>
        <v>44743</v>
      </c>
      <c r="C183" s="10" t="str">
        <f t="shared" ca="1" si="13"/>
        <v>Παρ</v>
      </c>
    </row>
    <row r="184" spans="1:3" x14ac:dyDescent="0.25">
      <c r="A184" s="9">
        <f t="shared" si="12"/>
        <v>26</v>
      </c>
      <c r="B184" s="8">
        <f t="shared" si="17"/>
        <v>44744</v>
      </c>
      <c r="C184" s="10" t="str">
        <f t="shared" ca="1" si="13"/>
        <v>Σαβ</v>
      </c>
    </row>
    <row r="185" spans="1:3" x14ac:dyDescent="0.25">
      <c r="A185" s="9">
        <f t="shared" si="12"/>
        <v>26</v>
      </c>
      <c r="B185" s="8">
        <f t="shared" si="17"/>
        <v>44745</v>
      </c>
      <c r="C185" s="10" t="str">
        <f t="shared" ca="1" si="13"/>
        <v>Κυρ</v>
      </c>
    </row>
    <row r="186" spans="1:3" x14ac:dyDescent="0.25">
      <c r="A186" s="9">
        <f t="shared" si="12"/>
        <v>27</v>
      </c>
      <c r="B186" s="8">
        <f t="shared" si="17"/>
        <v>44746</v>
      </c>
      <c r="C186" s="10" t="str">
        <f t="shared" ca="1" si="13"/>
        <v>Δευ</v>
      </c>
    </row>
    <row r="187" spans="1:3" x14ac:dyDescent="0.25">
      <c r="A187" s="9">
        <f t="shared" si="12"/>
        <v>27</v>
      </c>
      <c r="B187" s="8">
        <f t="shared" si="17"/>
        <v>44747</v>
      </c>
      <c r="C187" s="10" t="str">
        <f t="shared" ca="1" si="13"/>
        <v>Τρι</v>
      </c>
    </row>
    <row r="188" spans="1:3" x14ac:dyDescent="0.25">
      <c r="A188" s="9">
        <f t="shared" si="12"/>
        <v>27</v>
      </c>
      <c r="B188" s="8">
        <f t="shared" si="17"/>
        <v>44748</v>
      </c>
      <c r="C188" s="10" t="str">
        <f t="shared" ca="1" si="13"/>
        <v>Τετ</v>
      </c>
    </row>
    <row r="189" spans="1:3" x14ac:dyDescent="0.25">
      <c r="A189" s="9">
        <f t="shared" si="12"/>
        <v>27</v>
      </c>
      <c r="B189" s="8">
        <f t="shared" si="17"/>
        <v>44749</v>
      </c>
      <c r="C189" s="10" t="str">
        <f t="shared" ca="1" si="13"/>
        <v>Πεμ</v>
      </c>
    </row>
    <row r="190" spans="1:3" x14ac:dyDescent="0.25">
      <c r="A190" s="9">
        <f t="shared" si="12"/>
        <v>27</v>
      </c>
      <c r="B190" s="8">
        <f t="shared" si="17"/>
        <v>44750</v>
      </c>
      <c r="C190" s="10" t="str">
        <f t="shared" ca="1" si="13"/>
        <v>Παρ</v>
      </c>
    </row>
    <row r="191" spans="1:3" x14ac:dyDescent="0.25">
      <c r="A191" s="9">
        <f t="shared" si="12"/>
        <v>27</v>
      </c>
      <c r="B191" s="8">
        <f t="shared" si="17"/>
        <v>44751</v>
      </c>
      <c r="C191" s="10" t="str">
        <f t="shared" ca="1" si="13"/>
        <v>Σαβ</v>
      </c>
    </row>
    <row r="192" spans="1:3" x14ac:dyDescent="0.25">
      <c r="A192" s="9">
        <f t="shared" si="12"/>
        <v>27</v>
      </c>
      <c r="B192" s="8">
        <f t="shared" si="17"/>
        <v>44752</v>
      </c>
      <c r="C192" s="10" t="str">
        <f t="shared" ca="1" si="13"/>
        <v>Κυρ</v>
      </c>
    </row>
    <row r="193" spans="1:3" x14ac:dyDescent="0.25">
      <c r="A193" s="9">
        <f t="shared" si="12"/>
        <v>28</v>
      </c>
      <c r="B193" s="8">
        <f t="shared" si="17"/>
        <v>44753</v>
      </c>
      <c r="C193" s="10" t="str">
        <f t="shared" ca="1" si="13"/>
        <v>Δευ</v>
      </c>
    </row>
    <row r="194" spans="1:3" x14ac:dyDescent="0.25">
      <c r="A194" s="9">
        <f t="shared" si="12"/>
        <v>28</v>
      </c>
      <c r="B194" s="8">
        <f t="shared" si="17"/>
        <v>44754</v>
      </c>
      <c r="C194" s="10" t="str">
        <f t="shared" ca="1" si="13"/>
        <v>Τρι</v>
      </c>
    </row>
    <row r="195" spans="1:3" x14ac:dyDescent="0.25">
      <c r="A195" s="9">
        <f t="shared" ref="A195:A258" si="18">WEEKNUM(B195,2)-1</f>
        <v>28</v>
      </c>
      <c r="B195" s="8">
        <f t="shared" si="17"/>
        <v>44755</v>
      </c>
      <c r="C195" s="10" t="str">
        <f t="shared" ref="C195:C258" ca="1" si="19">IF($E$2="DDD",TEXT(WEEKDAY(B195),"ηηη"),TEXT(WEEKDAY(B195),"ddd"))</f>
        <v>Τετ</v>
      </c>
    </row>
    <row r="196" spans="1:3" x14ac:dyDescent="0.25">
      <c r="A196" s="9">
        <f t="shared" si="18"/>
        <v>28</v>
      </c>
      <c r="B196" s="8">
        <f t="shared" ref="B196:B211" si="20">B195+1</f>
        <v>44756</v>
      </c>
      <c r="C196" s="10" t="str">
        <f t="shared" ca="1" si="19"/>
        <v>Πεμ</v>
      </c>
    </row>
    <row r="197" spans="1:3" x14ac:dyDescent="0.25">
      <c r="A197" s="9">
        <f t="shared" si="18"/>
        <v>28</v>
      </c>
      <c r="B197" s="8">
        <f t="shared" si="20"/>
        <v>44757</v>
      </c>
      <c r="C197" s="10" t="str">
        <f t="shared" ca="1" si="19"/>
        <v>Παρ</v>
      </c>
    </row>
    <row r="198" spans="1:3" x14ac:dyDescent="0.25">
      <c r="A198" s="9">
        <f t="shared" si="18"/>
        <v>28</v>
      </c>
      <c r="B198" s="8">
        <f t="shared" si="20"/>
        <v>44758</v>
      </c>
      <c r="C198" s="10" t="str">
        <f t="shared" ca="1" si="19"/>
        <v>Σαβ</v>
      </c>
    </row>
    <row r="199" spans="1:3" x14ac:dyDescent="0.25">
      <c r="A199" s="9">
        <f t="shared" si="18"/>
        <v>28</v>
      </c>
      <c r="B199" s="8">
        <f t="shared" si="20"/>
        <v>44759</v>
      </c>
      <c r="C199" s="10" t="str">
        <f t="shared" ca="1" si="19"/>
        <v>Κυρ</v>
      </c>
    </row>
    <row r="200" spans="1:3" x14ac:dyDescent="0.25">
      <c r="A200" s="9">
        <f t="shared" si="18"/>
        <v>29</v>
      </c>
      <c r="B200" s="8">
        <f t="shared" si="20"/>
        <v>44760</v>
      </c>
      <c r="C200" s="10" t="str">
        <f t="shared" ca="1" si="19"/>
        <v>Δευ</v>
      </c>
    </row>
    <row r="201" spans="1:3" x14ac:dyDescent="0.25">
      <c r="A201" s="9">
        <f t="shared" si="18"/>
        <v>29</v>
      </c>
      <c r="B201" s="8">
        <f t="shared" si="20"/>
        <v>44761</v>
      </c>
      <c r="C201" s="10" t="str">
        <f t="shared" ca="1" si="19"/>
        <v>Τρι</v>
      </c>
    </row>
    <row r="202" spans="1:3" x14ac:dyDescent="0.25">
      <c r="A202" s="9">
        <f t="shared" si="18"/>
        <v>29</v>
      </c>
      <c r="B202" s="8">
        <f t="shared" si="20"/>
        <v>44762</v>
      </c>
      <c r="C202" s="10" t="str">
        <f t="shared" ca="1" si="19"/>
        <v>Τετ</v>
      </c>
    </row>
    <row r="203" spans="1:3" x14ac:dyDescent="0.25">
      <c r="A203" s="9">
        <f t="shared" si="18"/>
        <v>29</v>
      </c>
      <c r="B203" s="8">
        <f t="shared" si="20"/>
        <v>44763</v>
      </c>
      <c r="C203" s="10" t="str">
        <f t="shared" ca="1" si="19"/>
        <v>Πεμ</v>
      </c>
    </row>
    <row r="204" spans="1:3" x14ac:dyDescent="0.25">
      <c r="A204" s="9">
        <f t="shared" si="18"/>
        <v>29</v>
      </c>
      <c r="B204" s="8">
        <f t="shared" si="20"/>
        <v>44764</v>
      </c>
      <c r="C204" s="10" t="str">
        <f t="shared" ca="1" si="19"/>
        <v>Παρ</v>
      </c>
    </row>
    <row r="205" spans="1:3" x14ac:dyDescent="0.25">
      <c r="A205" s="9">
        <f t="shared" si="18"/>
        <v>29</v>
      </c>
      <c r="B205" s="8">
        <f t="shared" si="20"/>
        <v>44765</v>
      </c>
      <c r="C205" s="10" t="str">
        <f t="shared" ca="1" si="19"/>
        <v>Σαβ</v>
      </c>
    </row>
    <row r="206" spans="1:3" x14ac:dyDescent="0.25">
      <c r="A206" s="9">
        <f t="shared" si="18"/>
        <v>29</v>
      </c>
      <c r="B206" s="8">
        <f t="shared" si="20"/>
        <v>44766</v>
      </c>
      <c r="C206" s="10" t="str">
        <f t="shared" ca="1" si="19"/>
        <v>Κυρ</v>
      </c>
    </row>
    <row r="207" spans="1:3" x14ac:dyDescent="0.25">
      <c r="A207" s="9">
        <f t="shared" si="18"/>
        <v>30</v>
      </c>
      <c r="B207" s="8">
        <f t="shared" si="20"/>
        <v>44767</v>
      </c>
      <c r="C207" s="10" t="str">
        <f t="shared" ca="1" si="19"/>
        <v>Δευ</v>
      </c>
    </row>
    <row r="208" spans="1:3" x14ac:dyDescent="0.25">
      <c r="A208" s="9">
        <f t="shared" si="18"/>
        <v>30</v>
      </c>
      <c r="B208" s="8">
        <f t="shared" si="20"/>
        <v>44768</v>
      </c>
      <c r="C208" s="10" t="str">
        <f t="shared" ca="1" si="19"/>
        <v>Τρι</v>
      </c>
    </row>
    <row r="209" spans="1:3" x14ac:dyDescent="0.25">
      <c r="A209" s="9">
        <f t="shared" si="18"/>
        <v>30</v>
      </c>
      <c r="B209" s="8">
        <f t="shared" si="20"/>
        <v>44769</v>
      </c>
      <c r="C209" s="10" t="str">
        <f t="shared" ca="1" si="19"/>
        <v>Τετ</v>
      </c>
    </row>
    <row r="210" spans="1:3" x14ac:dyDescent="0.25">
      <c r="A210" s="9">
        <f t="shared" si="18"/>
        <v>30</v>
      </c>
      <c r="B210" s="8">
        <f t="shared" si="20"/>
        <v>44770</v>
      </c>
      <c r="C210" s="10" t="str">
        <f t="shared" ca="1" si="19"/>
        <v>Πεμ</v>
      </c>
    </row>
    <row r="211" spans="1:3" x14ac:dyDescent="0.25">
      <c r="A211" s="9">
        <f t="shared" si="18"/>
        <v>30</v>
      </c>
      <c r="B211" s="8">
        <f t="shared" si="20"/>
        <v>44771</v>
      </c>
      <c r="C211" s="10" t="str">
        <f t="shared" ca="1" si="19"/>
        <v>Παρ</v>
      </c>
    </row>
    <row r="212" spans="1:3" x14ac:dyDescent="0.25">
      <c r="A212" s="9">
        <f t="shared" si="18"/>
        <v>30</v>
      </c>
      <c r="B212" s="8">
        <f t="shared" ref="B212:B227" si="21">B211+1</f>
        <v>44772</v>
      </c>
      <c r="C212" s="10" t="str">
        <f t="shared" ca="1" si="19"/>
        <v>Σαβ</v>
      </c>
    </row>
    <row r="213" spans="1:3" x14ac:dyDescent="0.25">
      <c r="A213" s="9">
        <f t="shared" si="18"/>
        <v>30</v>
      </c>
      <c r="B213" s="8">
        <f t="shared" si="21"/>
        <v>44773</v>
      </c>
      <c r="C213" s="10" t="str">
        <f t="shared" ca="1" si="19"/>
        <v>Κυρ</v>
      </c>
    </row>
    <row r="214" spans="1:3" x14ac:dyDescent="0.25">
      <c r="A214" s="9">
        <f t="shared" si="18"/>
        <v>31</v>
      </c>
      <c r="B214" s="8">
        <f t="shared" si="21"/>
        <v>44774</v>
      </c>
      <c r="C214" s="10" t="str">
        <f t="shared" ca="1" si="19"/>
        <v>Δευ</v>
      </c>
    </row>
    <row r="215" spans="1:3" x14ac:dyDescent="0.25">
      <c r="A215" s="9">
        <f t="shared" si="18"/>
        <v>31</v>
      </c>
      <c r="B215" s="8">
        <f t="shared" si="21"/>
        <v>44775</v>
      </c>
      <c r="C215" s="10" t="str">
        <f t="shared" ca="1" si="19"/>
        <v>Τρι</v>
      </c>
    </row>
    <row r="216" spans="1:3" x14ac:dyDescent="0.25">
      <c r="A216" s="9">
        <f t="shared" si="18"/>
        <v>31</v>
      </c>
      <c r="B216" s="8">
        <f t="shared" si="21"/>
        <v>44776</v>
      </c>
      <c r="C216" s="10" t="str">
        <f t="shared" ca="1" si="19"/>
        <v>Τετ</v>
      </c>
    </row>
    <row r="217" spans="1:3" x14ac:dyDescent="0.25">
      <c r="A217" s="9">
        <f t="shared" si="18"/>
        <v>31</v>
      </c>
      <c r="B217" s="8">
        <f t="shared" si="21"/>
        <v>44777</v>
      </c>
      <c r="C217" s="10" t="str">
        <f t="shared" ca="1" si="19"/>
        <v>Πεμ</v>
      </c>
    </row>
    <row r="218" spans="1:3" x14ac:dyDescent="0.25">
      <c r="A218" s="9">
        <f t="shared" si="18"/>
        <v>31</v>
      </c>
      <c r="B218" s="8">
        <f t="shared" si="21"/>
        <v>44778</v>
      </c>
      <c r="C218" s="10" t="str">
        <f t="shared" ca="1" si="19"/>
        <v>Παρ</v>
      </c>
    </row>
    <row r="219" spans="1:3" x14ac:dyDescent="0.25">
      <c r="A219" s="9">
        <f t="shared" si="18"/>
        <v>31</v>
      </c>
      <c r="B219" s="8">
        <f t="shared" si="21"/>
        <v>44779</v>
      </c>
      <c r="C219" s="10" t="str">
        <f t="shared" ca="1" si="19"/>
        <v>Σαβ</v>
      </c>
    </row>
    <row r="220" spans="1:3" x14ac:dyDescent="0.25">
      <c r="A220" s="9">
        <f t="shared" si="18"/>
        <v>31</v>
      </c>
      <c r="B220" s="8">
        <f t="shared" si="21"/>
        <v>44780</v>
      </c>
      <c r="C220" s="10" t="str">
        <f t="shared" ca="1" si="19"/>
        <v>Κυρ</v>
      </c>
    </row>
    <row r="221" spans="1:3" x14ac:dyDescent="0.25">
      <c r="A221" s="9">
        <f t="shared" si="18"/>
        <v>32</v>
      </c>
      <c r="B221" s="8">
        <f t="shared" si="21"/>
        <v>44781</v>
      </c>
      <c r="C221" s="10" t="str">
        <f t="shared" ca="1" si="19"/>
        <v>Δευ</v>
      </c>
    </row>
    <row r="222" spans="1:3" x14ac:dyDescent="0.25">
      <c r="A222" s="9">
        <f t="shared" si="18"/>
        <v>32</v>
      </c>
      <c r="B222" s="8">
        <f t="shared" si="21"/>
        <v>44782</v>
      </c>
      <c r="C222" s="10" t="str">
        <f t="shared" ca="1" si="19"/>
        <v>Τρι</v>
      </c>
    </row>
    <row r="223" spans="1:3" x14ac:dyDescent="0.25">
      <c r="A223" s="9">
        <f t="shared" si="18"/>
        <v>32</v>
      </c>
      <c r="B223" s="8">
        <f t="shared" si="21"/>
        <v>44783</v>
      </c>
      <c r="C223" s="10" t="str">
        <f t="shared" ca="1" si="19"/>
        <v>Τετ</v>
      </c>
    </row>
    <row r="224" spans="1:3" x14ac:dyDescent="0.25">
      <c r="A224" s="9">
        <f t="shared" si="18"/>
        <v>32</v>
      </c>
      <c r="B224" s="8">
        <f t="shared" si="21"/>
        <v>44784</v>
      </c>
      <c r="C224" s="10" t="str">
        <f t="shared" ca="1" si="19"/>
        <v>Πεμ</v>
      </c>
    </row>
    <row r="225" spans="1:3" x14ac:dyDescent="0.25">
      <c r="A225" s="9">
        <f t="shared" si="18"/>
        <v>32</v>
      </c>
      <c r="B225" s="8">
        <f t="shared" si="21"/>
        <v>44785</v>
      </c>
      <c r="C225" s="10" t="str">
        <f t="shared" ca="1" si="19"/>
        <v>Παρ</v>
      </c>
    </row>
    <row r="226" spans="1:3" x14ac:dyDescent="0.25">
      <c r="A226" s="9">
        <f t="shared" si="18"/>
        <v>32</v>
      </c>
      <c r="B226" s="8">
        <f t="shared" si="21"/>
        <v>44786</v>
      </c>
      <c r="C226" s="10" t="str">
        <f t="shared" ca="1" si="19"/>
        <v>Σαβ</v>
      </c>
    </row>
    <row r="227" spans="1:3" x14ac:dyDescent="0.25">
      <c r="A227" s="9">
        <f t="shared" si="18"/>
        <v>32</v>
      </c>
      <c r="B227" s="8">
        <f t="shared" si="21"/>
        <v>44787</v>
      </c>
      <c r="C227" s="10" t="str">
        <f t="shared" ca="1" si="19"/>
        <v>Κυρ</v>
      </c>
    </row>
    <row r="228" spans="1:3" x14ac:dyDescent="0.25">
      <c r="A228" s="9">
        <f t="shared" si="18"/>
        <v>33</v>
      </c>
      <c r="B228" s="8">
        <f t="shared" ref="B228:B243" si="22">B227+1</f>
        <v>44788</v>
      </c>
      <c r="C228" s="10" t="str">
        <f t="shared" ca="1" si="19"/>
        <v>Δευ</v>
      </c>
    </row>
    <row r="229" spans="1:3" x14ac:dyDescent="0.25">
      <c r="A229" s="9">
        <f t="shared" si="18"/>
        <v>33</v>
      </c>
      <c r="B229" s="8">
        <f t="shared" si="22"/>
        <v>44789</v>
      </c>
      <c r="C229" s="10" t="str">
        <f t="shared" ca="1" si="19"/>
        <v>Τρι</v>
      </c>
    </row>
    <row r="230" spans="1:3" x14ac:dyDescent="0.25">
      <c r="A230" s="9">
        <f t="shared" si="18"/>
        <v>33</v>
      </c>
      <c r="B230" s="8">
        <f t="shared" si="22"/>
        <v>44790</v>
      </c>
      <c r="C230" s="10" t="str">
        <f t="shared" ca="1" si="19"/>
        <v>Τετ</v>
      </c>
    </row>
    <row r="231" spans="1:3" x14ac:dyDescent="0.25">
      <c r="A231" s="9">
        <f t="shared" si="18"/>
        <v>33</v>
      </c>
      <c r="B231" s="8">
        <f t="shared" si="22"/>
        <v>44791</v>
      </c>
      <c r="C231" s="10" t="str">
        <f t="shared" ca="1" si="19"/>
        <v>Πεμ</v>
      </c>
    </row>
    <row r="232" spans="1:3" x14ac:dyDescent="0.25">
      <c r="A232" s="9">
        <f t="shared" si="18"/>
        <v>33</v>
      </c>
      <c r="B232" s="8">
        <f t="shared" si="22"/>
        <v>44792</v>
      </c>
      <c r="C232" s="10" t="str">
        <f t="shared" ca="1" si="19"/>
        <v>Παρ</v>
      </c>
    </row>
    <row r="233" spans="1:3" x14ac:dyDescent="0.25">
      <c r="A233" s="9">
        <f t="shared" si="18"/>
        <v>33</v>
      </c>
      <c r="B233" s="8">
        <f t="shared" si="22"/>
        <v>44793</v>
      </c>
      <c r="C233" s="10" t="str">
        <f t="shared" ca="1" si="19"/>
        <v>Σαβ</v>
      </c>
    </row>
    <row r="234" spans="1:3" x14ac:dyDescent="0.25">
      <c r="A234" s="9">
        <f t="shared" si="18"/>
        <v>33</v>
      </c>
      <c r="B234" s="8">
        <f t="shared" si="22"/>
        <v>44794</v>
      </c>
      <c r="C234" s="10" t="str">
        <f t="shared" ca="1" si="19"/>
        <v>Κυρ</v>
      </c>
    </row>
    <row r="235" spans="1:3" x14ac:dyDescent="0.25">
      <c r="A235" s="9">
        <f t="shared" si="18"/>
        <v>34</v>
      </c>
      <c r="B235" s="8">
        <f t="shared" si="22"/>
        <v>44795</v>
      </c>
      <c r="C235" s="10" t="str">
        <f t="shared" ca="1" si="19"/>
        <v>Δευ</v>
      </c>
    </row>
    <row r="236" spans="1:3" x14ac:dyDescent="0.25">
      <c r="A236" s="9">
        <f t="shared" si="18"/>
        <v>34</v>
      </c>
      <c r="B236" s="8">
        <f t="shared" si="22"/>
        <v>44796</v>
      </c>
      <c r="C236" s="10" t="str">
        <f t="shared" ca="1" si="19"/>
        <v>Τρι</v>
      </c>
    </row>
    <row r="237" spans="1:3" x14ac:dyDescent="0.25">
      <c r="A237" s="9">
        <f t="shared" si="18"/>
        <v>34</v>
      </c>
      <c r="B237" s="8">
        <f t="shared" si="22"/>
        <v>44797</v>
      </c>
      <c r="C237" s="10" t="str">
        <f t="shared" ca="1" si="19"/>
        <v>Τετ</v>
      </c>
    </row>
    <row r="238" spans="1:3" x14ac:dyDescent="0.25">
      <c r="A238" s="9">
        <f t="shared" si="18"/>
        <v>34</v>
      </c>
      <c r="B238" s="8">
        <f t="shared" si="22"/>
        <v>44798</v>
      </c>
      <c r="C238" s="10" t="str">
        <f t="shared" ca="1" si="19"/>
        <v>Πεμ</v>
      </c>
    </row>
    <row r="239" spans="1:3" x14ac:dyDescent="0.25">
      <c r="A239" s="9">
        <f t="shared" si="18"/>
        <v>34</v>
      </c>
      <c r="B239" s="8">
        <f t="shared" si="22"/>
        <v>44799</v>
      </c>
      <c r="C239" s="10" t="str">
        <f t="shared" ca="1" si="19"/>
        <v>Παρ</v>
      </c>
    </row>
    <row r="240" spans="1:3" x14ac:dyDescent="0.25">
      <c r="A240" s="9">
        <f t="shared" si="18"/>
        <v>34</v>
      </c>
      <c r="B240" s="8">
        <f t="shared" si="22"/>
        <v>44800</v>
      </c>
      <c r="C240" s="10" t="str">
        <f t="shared" ca="1" si="19"/>
        <v>Σαβ</v>
      </c>
    </row>
    <row r="241" spans="1:3" x14ac:dyDescent="0.25">
      <c r="A241" s="9">
        <f t="shared" si="18"/>
        <v>34</v>
      </c>
      <c r="B241" s="8">
        <f t="shared" si="22"/>
        <v>44801</v>
      </c>
      <c r="C241" s="10" t="str">
        <f t="shared" ca="1" si="19"/>
        <v>Κυρ</v>
      </c>
    </row>
    <row r="242" spans="1:3" x14ac:dyDescent="0.25">
      <c r="A242" s="9">
        <f t="shared" si="18"/>
        <v>35</v>
      </c>
      <c r="B242" s="8">
        <f t="shared" si="22"/>
        <v>44802</v>
      </c>
      <c r="C242" s="10" t="str">
        <f t="shared" ca="1" si="19"/>
        <v>Δευ</v>
      </c>
    </row>
    <row r="243" spans="1:3" x14ac:dyDescent="0.25">
      <c r="A243" s="9">
        <f t="shared" si="18"/>
        <v>35</v>
      </c>
      <c r="B243" s="8">
        <f t="shared" si="22"/>
        <v>44803</v>
      </c>
      <c r="C243" s="10" t="str">
        <f t="shared" ca="1" si="19"/>
        <v>Τρι</v>
      </c>
    </row>
    <row r="244" spans="1:3" x14ac:dyDescent="0.25">
      <c r="A244" s="9">
        <f t="shared" si="18"/>
        <v>35</v>
      </c>
      <c r="B244" s="8">
        <f t="shared" ref="B244:B259" si="23">B243+1</f>
        <v>44804</v>
      </c>
      <c r="C244" s="10" t="str">
        <f t="shared" ca="1" si="19"/>
        <v>Τετ</v>
      </c>
    </row>
    <row r="245" spans="1:3" x14ac:dyDescent="0.25">
      <c r="A245" s="9">
        <f t="shared" si="18"/>
        <v>35</v>
      </c>
      <c r="B245" s="8">
        <f t="shared" si="23"/>
        <v>44805</v>
      </c>
      <c r="C245" s="10" t="str">
        <f t="shared" ca="1" si="19"/>
        <v>Πεμ</v>
      </c>
    </row>
    <row r="246" spans="1:3" x14ac:dyDescent="0.25">
      <c r="A246" s="9">
        <f t="shared" si="18"/>
        <v>35</v>
      </c>
      <c r="B246" s="8">
        <f t="shared" si="23"/>
        <v>44806</v>
      </c>
      <c r="C246" s="10" t="str">
        <f t="shared" ca="1" si="19"/>
        <v>Παρ</v>
      </c>
    </row>
    <row r="247" spans="1:3" x14ac:dyDescent="0.25">
      <c r="A247" s="9">
        <f t="shared" si="18"/>
        <v>35</v>
      </c>
      <c r="B247" s="8">
        <f t="shared" si="23"/>
        <v>44807</v>
      </c>
      <c r="C247" s="10" t="str">
        <f t="shared" ca="1" si="19"/>
        <v>Σαβ</v>
      </c>
    </row>
    <row r="248" spans="1:3" x14ac:dyDescent="0.25">
      <c r="A248" s="9">
        <f t="shared" si="18"/>
        <v>35</v>
      </c>
      <c r="B248" s="8">
        <f t="shared" si="23"/>
        <v>44808</v>
      </c>
      <c r="C248" s="10" t="str">
        <f t="shared" ca="1" si="19"/>
        <v>Κυρ</v>
      </c>
    </row>
    <row r="249" spans="1:3" x14ac:dyDescent="0.25">
      <c r="A249" s="9">
        <f t="shared" si="18"/>
        <v>36</v>
      </c>
      <c r="B249" s="8">
        <f t="shared" si="23"/>
        <v>44809</v>
      </c>
      <c r="C249" s="10" t="str">
        <f t="shared" ca="1" si="19"/>
        <v>Δευ</v>
      </c>
    </row>
    <row r="250" spans="1:3" x14ac:dyDescent="0.25">
      <c r="A250" s="9">
        <f t="shared" si="18"/>
        <v>36</v>
      </c>
      <c r="B250" s="8">
        <f t="shared" si="23"/>
        <v>44810</v>
      </c>
      <c r="C250" s="10" t="str">
        <f t="shared" ca="1" si="19"/>
        <v>Τρι</v>
      </c>
    </row>
    <row r="251" spans="1:3" x14ac:dyDescent="0.25">
      <c r="A251" s="9">
        <f t="shared" si="18"/>
        <v>36</v>
      </c>
      <c r="B251" s="8">
        <f t="shared" si="23"/>
        <v>44811</v>
      </c>
      <c r="C251" s="10" t="str">
        <f t="shared" ca="1" si="19"/>
        <v>Τετ</v>
      </c>
    </row>
    <row r="252" spans="1:3" x14ac:dyDescent="0.25">
      <c r="A252" s="9">
        <f t="shared" si="18"/>
        <v>36</v>
      </c>
      <c r="B252" s="8">
        <f t="shared" si="23"/>
        <v>44812</v>
      </c>
      <c r="C252" s="10" t="str">
        <f t="shared" ca="1" si="19"/>
        <v>Πεμ</v>
      </c>
    </row>
    <row r="253" spans="1:3" x14ac:dyDescent="0.25">
      <c r="A253" s="9">
        <f t="shared" si="18"/>
        <v>36</v>
      </c>
      <c r="B253" s="8">
        <f t="shared" si="23"/>
        <v>44813</v>
      </c>
      <c r="C253" s="10" t="str">
        <f t="shared" ca="1" si="19"/>
        <v>Παρ</v>
      </c>
    </row>
    <row r="254" spans="1:3" x14ac:dyDescent="0.25">
      <c r="A254" s="9">
        <f t="shared" si="18"/>
        <v>36</v>
      </c>
      <c r="B254" s="8">
        <f t="shared" si="23"/>
        <v>44814</v>
      </c>
      <c r="C254" s="10" t="str">
        <f t="shared" ca="1" si="19"/>
        <v>Σαβ</v>
      </c>
    </row>
    <row r="255" spans="1:3" x14ac:dyDescent="0.25">
      <c r="A255" s="9">
        <f t="shared" si="18"/>
        <v>36</v>
      </c>
      <c r="B255" s="8">
        <f t="shared" si="23"/>
        <v>44815</v>
      </c>
      <c r="C255" s="10" t="str">
        <f t="shared" ca="1" si="19"/>
        <v>Κυρ</v>
      </c>
    </row>
    <row r="256" spans="1:3" x14ac:dyDescent="0.25">
      <c r="A256" s="9">
        <f t="shared" si="18"/>
        <v>37</v>
      </c>
      <c r="B256" s="8">
        <f t="shared" si="23"/>
        <v>44816</v>
      </c>
      <c r="C256" s="10" t="str">
        <f t="shared" ca="1" si="19"/>
        <v>Δευ</v>
      </c>
    </row>
    <row r="257" spans="1:3" x14ac:dyDescent="0.25">
      <c r="A257" s="9">
        <f t="shared" si="18"/>
        <v>37</v>
      </c>
      <c r="B257" s="8">
        <f t="shared" si="23"/>
        <v>44817</v>
      </c>
      <c r="C257" s="10" t="str">
        <f t="shared" ca="1" si="19"/>
        <v>Τρι</v>
      </c>
    </row>
    <row r="258" spans="1:3" x14ac:dyDescent="0.25">
      <c r="A258" s="9">
        <f t="shared" si="18"/>
        <v>37</v>
      </c>
      <c r="B258" s="8">
        <f t="shared" si="23"/>
        <v>44818</v>
      </c>
      <c r="C258" s="10" t="str">
        <f t="shared" ca="1" si="19"/>
        <v>Τετ</v>
      </c>
    </row>
    <row r="259" spans="1:3" x14ac:dyDescent="0.25">
      <c r="A259" s="9">
        <f t="shared" ref="A259:A322" si="24">WEEKNUM(B259,2)-1</f>
        <v>37</v>
      </c>
      <c r="B259" s="8">
        <f t="shared" si="23"/>
        <v>44819</v>
      </c>
      <c r="C259" s="10" t="str">
        <f t="shared" ref="C259:C322" ca="1" si="25">IF($E$2="DDD",TEXT(WEEKDAY(B259),"ηηη"),TEXT(WEEKDAY(B259),"ddd"))</f>
        <v>Πεμ</v>
      </c>
    </row>
    <row r="260" spans="1:3" x14ac:dyDescent="0.25">
      <c r="A260" s="9">
        <f t="shared" si="24"/>
        <v>37</v>
      </c>
      <c r="B260" s="8">
        <f t="shared" ref="B260:B275" si="26">B259+1</f>
        <v>44820</v>
      </c>
      <c r="C260" s="10" t="str">
        <f t="shared" ca="1" si="25"/>
        <v>Παρ</v>
      </c>
    </row>
    <row r="261" spans="1:3" x14ac:dyDescent="0.25">
      <c r="A261" s="9">
        <f t="shared" si="24"/>
        <v>37</v>
      </c>
      <c r="B261" s="8">
        <f t="shared" si="26"/>
        <v>44821</v>
      </c>
      <c r="C261" s="10" t="str">
        <f t="shared" ca="1" si="25"/>
        <v>Σαβ</v>
      </c>
    </row>
    <row r="262" spans="1:3" x14ac:dyDescent="0.25">
      <c r="A262" s="9">
        <f t="shared" si="24"/>
        <v>37</v>
      </c>
      <c r="B262" s="8">
        <f t="shared" si="26"/>
        <v>44822</v>
      </c>
      <c r="C262" s="10" t="str">
        <f t="shared" ca="1" si="25"/>
        <v>Κυρ</v>
      </c>
    </row>
    <row r="263" spans="1:3" x14ac:dyDescent="0.25">
      <c r="A263" s="9">
        <f t="shared" si="24"/>
        <v>38</v>
      </c>
      <c r="B263" s="8">
        <f t="shared" si="26"/>
        <v>44823</v>
      </c>
      <c r="C263" s="10" t="str">
        <f t="shared" ca="1" si="25"/>
        <v>Δευ</v>
      </c>
    </row>
    <row r="264" spans="1:3" x14ac:dyDescent="0.25">
      <c r="A264" s="9">
        <f t="shared" si="24"/>
        <v>38</v>
      </c>
      <c r="B264" s="8">
        <f t="shared" si="26"/>
        <v>44824</v>
      </c>
      <c r="C264" s="10" t="str">
        <f t="shared" ca="1" si="25"/>
        <v>Τρι</v>
      </c>
    </row>
    <row r="265" spans="1:3" x14ac:dyDescent="0.25">
      <c r="A265" s="9">
        <f t="shared" si="24"/>
        <v>38</v>
      </c>
      <c r="B265" s="8">
        <f t="shared" si="26"/>
        <v>44825</v>
      </c>
      <c r="C265" s="10" t="str">
        <f t="shared" ca="1" si="25"/>
        <v>Τετ</v>
      </c>
    </row>
    <row r="266" spans="1:3" x14ac:dyDescent="0.25">
      <c r="A266" s="9">
        <f t="shared" si="24"/>
        <v>38</v>
      </c>
      <c r="B266" s="8">
        <f t="shared" si="26"/>
        <v>44826</v>
      </c>
      <c r="C266" s="10" t="str">
        <f t="shared" ca="1" si="25"/>
        <v>Πεμ</v>
      </c>
    </row>
    <row r="267" spans="1:3" x14ac:dyDescent="0.25">
      <c r="A267" s="9">
        <f t="shared" si="24"/>
        <v>38</v>
      </c>
      <c r="B267" s="8">
        <f t="shared" si="26"/>
        <v>44827</v>
      </c>
      <c r="C267" s="10" t="str">
        <f t="shared" ca="1" si="25"/>
        <v>Παρ</v>
      </c>
    </row>
    <row r="268" spans="1:3" x14ac:dyDescent="0.25">
      <c r="A268" s="9">
        <f t="shared" si="24"/>
        <v>38</v>
      </c>
      <c r="B268" s="8">
        <f t="shared" si="26"/>
        <v>44828</v>
      </c>
      <c r="C268" s="10" t="str">
        <f t="shared" ca="1" si="25"/>
        <v>Σαβ</v>
      </c>
    </row>
    <row r="269" spans="1:3" x14ac:dyDescent="0.25">
      <c r="A269" s="9">
        <f t="shared" si="24"/>
        <v>38</v>
      </c>
      <c r="B269" s="8">
        <f t="shared" si="26"/>
        <v>44829</v>
      </c>
      <c r="C269" s="10" t="str">
        <f t="shared" ca="1" si="25"/>
        <v>Κυρ</v>
      </c>
    </row>
    <row r="270" spans="1:3" x14ac:dyDescent="0.25">
      <c r="A270" s="9">
        <f t="shared" si="24"/>
        <v>39</v>
      </c>
      <c r="B270" s="8">
        <f t="shared" si="26"/>
        <v>44830</v>
      </c>
      <c r="C270" s="10" t="str">
        <f t="shared" ca="1" si="25"/>
        <v>Δευ</v>
      </c>
    </row>
    <row r="271" spans="1:3" x14ac:dyDescent="0.25">
      <c r="A271" s="9">
        <f t="shared" si="24"/>
        <v>39</v>
      </c>
      <c r="B271" s="8">
        <f t="shared" si="26"/>
        <v>44831</v>
      </c>
      <c r="C271" s="10" t="str">
        <f t="shared" ca="1" si="25"/>
        <v>Τρι</v>
      </c>
    </row>
    <row r="272" spans="1:3" x14ac:dyDescent="0.25">
      <c r="A272" s="9">
        <f t="shared" si="24"/>
        <v>39</v>
      </c>
      <c r="B272" s="8">
        <f t="shared" si="26"/>
        <v>44832</v>
      </c>
      <c r="C272" s="10" t="str">
        <f t="shared" ca="1" si="25"/>
        <v>Τετ</v>
      </c>
    </row>
    <row r="273" spans="1:3" x14ac:dyDescent="0.25">
      <c r="A273" s="9">
        <f t="shared" si="24"/>
        <v>39</v>
      </c>
      <c r="B273" s="8">
        <f t="shared" si="26"/>
        <v>44833</v>
      </c>
      <c r="C273" s="10" t="str">
        <f t="shared" ca="1" si="25"/>
        <v>Πεμ</v>
      </c>
    </row>
    <row r="274" spans="1:3" x14ac:dyDescent="0.25">
      <c r="A274" s="9">
        <f t="shared" si="24"/>
        <v>39</v>
      </c>
      <c r="B274" s="8">
        <f t="shared" si="26"/>
        <v>44834</v>
      </c>
      <c r="C274" s="10" t="str">
        <f t="shared" ca="1" si="25"/>
        <v>Παρ</v>
      </c>
    </row>
    <row r="275" spans="1:3" x14ac:dyDescent="0.25">
      <c r="A275" s="9">
        <f t="shared" si="24"/>
        <v>39</v>
      </c>
      <c r="B275" s="8">
        <f t="shared" si="26"/>
        <v>44835</v>
      </c>
      <c r="C275" s="10" t="str">
        <f t="shared" ca="1" si="25"/>
        <v>Σαβ</v>
      </c>
    </row>
    <row r="276" spans="1:3" x14ac:dyDescent="0.25">
      <c r="A276" s="9">
        <f t="shared" si="24"/>
        <v>39</v>
      </c>
      <c r="B276" s="8">
        <f t="shared" ref="B276:B291" si="27">B275+1</f>
        <v>44836</v>
      </c>
      <c r="C276" s="10" t="str">
        <f t="shared" ca="1" si="25"/>
        <v>Κυρ</v>
      </c>
    </row>
    <row r="277" spans="1:3" x14ac:dyDescent="0.25">
      <c r="A277" s="9">
        <f t="shared" si="24"/>
        <v>40</v>
      </c>
      <c r="B277" s="8">
        <f t="shared" si="27"/>
        <v>44837</v>
      </c>
      <c r="C277" s="10" t="str">
        <f t="shared" ca="1" si="25"/>
        <v>Δευ</v>
      </c>
    </row>
    <row r="278" spans="1:3" x14ac:dyDescent="0.25">
      <c r="A278" s="9">
        <f t="shared" si="24"/>
        <v>40</v>
      </c>
      <c r="B278" s="8">
        <f t="shared" si="27"/>
        <v>44838</v>
      </c>
      <c r="C278" s="10" t="str">
        <f t="shared" ca="1" si="25"/>
        <v>Τρι</v>
      </c>
    </row>
    <row r="279" spans="1:3" x14ac:dyDescent="0.25">
      <c r="A279" s="9">
        <f t="shared" si="24"/>
        <v>40</v>
      </c>
      <c r="B279" s="8">
        <f t="shared" si="27"/>
        <v>44839</v>
      </c>
      <c r="C279" s="10" t="str">
        <f t="shared" ca="1" si="25"/>
        <v>Τετ</v>
      </c>
    </row>
    <row r="280" spans="1:3" x14ac:dyDescent="0.25">
      <c r="A280" s="9">
        <f t="shared" si="24"/>
        <v>40</v>
      </c>
      <c r="B280" s="8">
        <f t="shared" si="27"/>
        <v>44840</v>
      </c>
      <c r="C280" s="10" t="str">
        <f t="shared" ca="1" si="25"/>
        <v>Πεμ</v>
      </c>
    </row>
    <row r="281" spans="1:3" x14ac:dyDescent="0.25">
      <c r="A281" s="9">
        <f t="shared" si="24"/>
        <v>40</v>
      </c>
      <c r="B281" s="8">
        <f t="shared" si="27"/>
        <v>44841</v>
      </c>
      <c r="C281" s="10" t="str">
        <f t="shared" ca="1" si="25"/>
        <v>Παρ</v>
      </c>
    </row>
    <row r="282" spans="1:3" x14ac:dyDescent="0.25">
      <c r="A282" s="9">
        <f t="shared" si="24"/>
        <v>40</v>
      </c>
      <c r="B282" s="8">
        <f t="shared" si="27"/>
        <v>44842</v>
      </c>
      <c r="C282" s="10" t="str">
        <f t="shared" ca="1" si="25"/>
        <v>Σαβ</v>
      </c>
    </row>
    <row r="283" spans="1:3" x14ac:dyDescent="0.25">
      <c r="A283" s="9">
        <f t="shared" si="24"/>
        <v>40</v>
      </c>
      <c r="B283" s="8">
        <f t="shared" si="27"/>
        <v>44843</v>
      </c>
      <c r="C283" s="10" t="str">
        <f t="shared" ca="1" si="25"/>
        <v>Κυρ</v>
      </c>
    </row>
    <row r="284" spans="1:3" x14ac:dyDescent="0.25">
      <c r="A284" s="9">
        <f t="shared" si="24"/>
        <v>41</v>
      </c>
      <c r="B284" s="8">
        <f t="shared" si="27"/>
        <v>44844</v>
      </c>
      <c r="C284" s="10" t="str">
        <f t="shared" ca="1" si="25"/>
        <v>Δευ</v>
      </c>
    </row>
    <row r="285" spans="1:3" x14ac:dyDescent="0.25">
      <c r="A285" s="9">
        <f t="shared" si="24"/>
        <v>41</v>
      </c>
      <c r="B285" s="8">
        <f t="shared" si="27"/>
        <v>44845</v>
      </c>
      <c r="C285" s="10" t="str">
        <f t="shared" ca="1" si="25"/>
        <v>Τρι</v>
      </c>
    </row>
    <row r="286" spans="1:3" x14ac:dyDescent="0.25">
      <c r="A286" s="9">
        <f t="shared" si="24"/>
        <v>41</v>
      </c>
      <c r="B286" s="8">
        <f t="shared" si="27"/>
        <v>44846</v>
      </c>
      <c r="C286" s="10" t="str">
        <f t="shared" ca="1" si="25"/>
        <v>Τετ</v>
      </c>
    </row>
    <row r="287" spans="1:3" x14ac:dyDescent="0.25">
      <c r="A287" s="9">
        <f t="shared" si="24"/>
        <v>41</v>
      </c>
      <c r="B287" s="8">
        <f t="shared" si="27"/>
        <v>44847</v>
      </c>
      <c r="C287" s="10" t="str">
        <f t="shared" ca="1" si="25"/>
        <v>Πεμ</v>
      </c>
    </row>
    <row r="288" spans="1:3" x14ac:dyDescent="0.25">
      <c r="A288" s="9">
        <f t="shared" si="24"/>
        <v>41</v>
      </c>
      <c r="B288" s="8">
        <f t="shared" si="27"/>
        <v>44848</v>
      </c>
      <c r="C288" s="10" t="str">
        <f t="shared" ca="1" si="25"/>
        <v>Παρ</v>
      </c>
    </row>
    <row r="289" spans="1:3" x14ac:dyDescent="0.25">
      <c r="A289" s="9">
        <f t="shared" si="24"/>
        <v>41</v>
      </c>
      <c r="B289" s="8">
        <f t="shared" si="27"/>
        <v>44849</v>
      </c>
      <c r="C289" s="10" t="str">
        <f t="shared" ca="1" si="25"/>
        <v>Σαβ</v>
      </c>
    </row>
    <row r="290" spans="1:3" x14ac:dyDescent="0.25">
      <c r="A290" s="9">
        <f t="shared" si="24"/>
        <v>41</v>
      </c>
      <c r="B290" s="8">
        <f t="shared" si="27"/>
        <v>44850</v>
      </c>
      <c r="C290" s="10" t="str">
        <f t="shared" ca="1" si="25"/>
        <v>Κυρ</v>
      </c>
    </row>
    <row r="291" spans="1:3" x14ac:dyDescent="0.25">
      <c r="A291" s="9">
        <f t="shared" si="24"/>
        <v>42</v>
      </c>
      <c r="B291" s="8">
        <f t="shared" si="27"/>
        <v>44851</v>
      </c>
      <c r="C291" s="10" t="str">
        <f t="shared" ca="1" si="25"/>
        <v>Δευ</v>
      </c>
    </row>
    <row r="292" spans="1:3" x14ac:dyDescent="0.25">
      <c r="A292" s="9">
        <f t="shared" si="24"/>
        <v>42</v>
      </c>
      <c r="B292" s="8">
        <f t="shared" ref="B292:B307" si="28">B291+1</f>
        <v>44852</v>
      </c>
      <c r="C292" s="10" t="str">
        <f t="shared" ca="1" si="25"/>
        <v>Τρι</v>
      </c>
    </row>
    <row r="293" spans="1:3" x14ac:dyDescent="0.25">
      <c r="A293" s="9">
        <f t="shared" si="24"/>
        <v>42</v>
      </c>
      <c r="B293" s="8">
        <f t="shared" si="28"/>
        <v>44853</v>
      </c>
      <c r="C293" s="10" t="str">
        <f t="shared" ca="1" si="25"/>
        <v>Τετ</v>
      </c>
    </row>
    <row r="294" spans="1:3" x14ac:dyDescent="0.25">
      <c r="A294" s="9">
        <f t="shared" si="24"/>
        <v>42</v>
      </c>
      <c r="B294" s="8">
        <f t="shared" si="28"/>
        <v>44854</v>
      </c>
      <c r="C294" s="10" t="str">
        <f t="shared" ca="1" si="25"/>
        <v>Πεμ</v>
      </c>
    </row>
    <row r="295" spans="1:3" x14ac:dyDescent="0.25">
      <c r="A295" s="9">
        <f t="shared" si="24"/>
        <v>42</v>
      </c>
      <c r="B295" s="8">
        <f t="shared" si="28"/>
        <v>44855</v>
      </c>
      <c r="C295" s="10" t="str">
        <f t="shared" ca="1" si="25"/>
        <v>Παρ</v>
      </c>
    </row>
    <row r="296" spans="1:3" x14ac:dyDescent="0.25">
      <c r="A296" s="9">
        <f t="shared" si="24"/>
        <v>42</v>
      </c>
      <c r="B296" s="8">
        <f t="shared" si="28"/>
        <v>44856</v>
      </c>
      <c r="C296" s="10" t="str">
        <f t="shared" ca="1" si="25"/>
        <v>Σαβ</v>
      </c>
    </row>
    <row r="297" spans="1:3" x14ac:dyDescent="0.25">
      <c r="A297" s="9">
        <f t="shared" si="24"/>
        <v>42</v>
      </c>
      <c r="B297" s="8">
        <f t="shared" si="28"/>
        <v>44857</v>
      </c>
      <c r="C297" s="10" t="str">
        <f t="shared" ca="1" si="25"/>
        <v>Κυρ</v>
      </c>
    </row>
    <row r="298" spans="1:3" x14ac:dyDescent="0.25">
      <c r="A298" s="9">
        <f t="shared" si="24"/>
        <v>43</v>
      </c>
      <c r="B298" s="8">
        <f t="shared" si="28"/>
        <v>44858</v>
      </c>
      <c r="C298" s="10" t="str">
        <f t="shared" ca="1" si="25"/>
        <v>Δευ</v>
      </c>
    </row>
    <row r="299" spans="1:3" x14ac:dyDescent="0.25">
      <c r="A299" s="9">
        <f t="shared" si="24"/>
        <v>43</v>
      </c>
      <c r="B299" s="8">
        <f t="shared" si="28"/>
        <v>44859</v>
      </c>
      <c r="C299" s="10" t="str">
        <f t="shared" ca="1" si="25"/>
        <v>Τρι</v>
      </c>
    </row>
    <row r="300" spans="1:3" x14ac:dyDescent="0.25">
      <c r="A300" s="9">
        <f t="shared" si="24"/>
        <v>43</v>
      </c>
      <c r="B300" s="8">
        <f t="shared" si="28"/>
        <v>44860</v>
      </c>
      <c r="C300" s="10" t="str">
        <f t="shared" ca="1" si="25"/>
        <v>Τετ</v>
      </c>
    </row>
    <row r="301" spans="1:3" x14ac:dyDescent="0.25">
      <c r="A301" s="9">
        <f t="shared" si="24"/>
        <v>43</v>
      </c>
      <c r="B301" s="8">
        <f t="shared" si="28"/>
        <v>44861</v>
      </c>
      <c r="C301" s="10" t="str">
        <f t="shared" ca="1" si="25"/>
        <v>Πεμ</v>
      </c>
    </row>
    <row r="302" spans="1:3" x14ac:dyDescent="0.25">
      <c r="A302" s="9">
        <f t="shared" si="24"/>
        <v>43</v>
      </c>
      <c r="B302" s="8">
        <f t="shared" si="28"/>
        <v>44862</v>
      </c>
      <c r="C302" s="10" t="str">
        <f t="shared" ca="1" si="25"/>
        <v>Παρ</v>
      </c>
    </row>
    <row r="303" spans="1:3" x14ac:dyDescent="0.25">
      <c r="A303" s="9">
        <f t="shared" si="24"/>
        <v>43</v>
      </c>
      <c r="B303" s="8">
        <f t="shared" si="28"/>
        <v>44863</v>
      </c>
      <c r="C303" s="10" t="str">
        <f t="shared" ca="1" si="25"/>
        <v>Σαβ</v>
      </c>
    </row>
    <row r="304" spans="1:3" x14ac:dyDescent="0.25">
      <c r="A304" s="9">
        <f t="shared" si="24"/>
        <v>43</v>
      </c>
      <c r="B304" s="8">
        <f t="shared" si="28"/>
        <v>44864</v>
      </c>
      <c r="C304" s="10" t="str">
        <f t="shared" ca="1" si="25"/>
        <v>Κυρ</v>
      </c>
    </row>
    <row r="305" spans="1:3" x14ac:dyDescent="0.25">
      <c r="A305" s="9">
        <f t="shared" si="24"/>
        <v>44</v>
      </c>
      <c r="B305" s="8">
        <f t="shared" si="28"/>
        <v>44865</v>
      </c>
      <c r="C305" s="10" t="str">
        <f t="shared" ca="1" si="25"/>
        <v>Δευ</v>
      </c>
    </row>
    <row r="306" spans="1:3" x14ac:dyDescent="0.25">
      <c r="A306" s="9">
        <f t="shared" si="24"/>
        <v>44</v>
      </c>
      <c r="B306" s="8">
        <f t="shared" si="28"/>
        <v>44866</v>
      </c>
      <c r="C306" s="10" t="str">
        <f t="shared" ca="1" si="25"/>
        <v>Τρι</v>
      </c>
    </row>
    <row r="307" spans="1:3" x14ac:dyDescent="0.25">
      <c r="A307" s="9">
        <f t="shared" si="24"/>
        <v>44</v>
      </c>
      <c r="B307" s="8">
        <f t="shared" si="28"/>
        <v>44867</v>
      </c>
      <c r="C307" s="10" t="str">
        <f t="shared" ca="1" si="25"/>
        <v>Τετ</v>
      </c>
    </row>
    <row r="308" spans="1:3" x14ac:dyDescent="0.25">
      <c r="A308" s="9">
        <f t="shared" si="24"/>
        <v>44</v>
      </c>
      <c r="B308" s="8">
        <f t="shared" ref="B308:B323" si="29">B307+1</f>
        <v>44868</v>
      </c>
      <c r="C308" s="10" t="str">
        <f t="shared" ca="1" si="25"/>
        <v>Πεμ</v>
      </c>
    </row>
    <row r="309" spans="1:3" x14ac:dyDescent="0.25">
      <c r="A309" s="9">
        <f t="shared" si="24"/>
        <v>44</v>
      </c>
      <c r="B309" s="8">
        <f t="shared" si="29"/>
        <v>44869</v>
      </c>
      <c r="C309" s="10" t="str">
        <f t="shared" ca="1" si="25"/>
        <v>Παρ</v>
      </c>
    </row>
    <row r="310" spans="1:3" x14ac:dyDescent="0.25">
      <c r="A310" s="9">
        <f t="shared" si="24"/>
        <v>44</v>
      </c>
      <c r="B310" s="8">
        <f t="shared" si="29"/>
        <v>44870</v>
      </c>
      <c r="C310" s="10" t="str">
        <f t="shared" ca="1" si="25"/>
        <v>Σαβ</v>
      </c>
    </row>
    <row r="311" spans="1:3" x14ac:dyDescent="0.25">
      <c r="A311" s="9">
        <f t="shared" si="24"/>
        <v>44</v>
      </c>
      <c r="B311" s="8">
        <f t="shared" si="29"/>
        <v>44871</v>
      </c>
      <c r="C311" s="10" t="str">
        <f t="shared" ca="1" si="25"/>
        <v>Κυρ</v>
      </c>
    </row>
    <row r="312" spans="1:3" x14ac:dyDescent="0.25">
      <c r="A312" s="9">
        <f t="shared" si="24"/>
        <v>45</v>
      </c>
      <c r="B312" s="8">
        <f t="shared" si="29"/>
        <v>44872</v>
      </c>
      <c r="C312" s="10" t="str">
        <f t="shared" ca="1" si="25"/>
        <v>Δευ</v>
      </c>
    </row>
    <row r="313" spans="1:3" x14ac:dyDescent="0.25">
      <c r="A313" s="9">
        <f t="shared" si="24"/>
        <v>45</v>
      </c>
      <c r="B313" s="8">
        <f t="shared" si="29"/>
        <v>44873</v>
      </c>
      <c r="C313" s="10" t="str">
        <f t="shared" ca="1" si="25"/>
        <v>Τρι</v>
      </c>
    </row>
    <row r="314" spans="1:3" x14ac:dyDescent="0.25">
      <c r="A314" s="9">
        <f t="shared" si="24"/>
        <v>45</v>
      </c>
      <c r="B314" s="8">
        <f t="shared" si="29"/>
        <v>44874</v>
      </c>
      <c r="C314" s="10" t="str">
        <f t="shared" ca="1" si="25"/>
        <v>Τετ</v>
      </c>
    </row>
    <row r="315" spans="1:3" x14ac:dyDescent="0.25">
      <c r="A315" s="9">
        <f t="shared" si="24"/>
        <v>45</v>
      </c>
      <c r="B315" s="8">
        <f t="shared" si="29"/>
        <v>44875</v>
      </c>
      <c r="C315" s="10" t="str">
        <f t="shared" ca="1" si="25"/>
        <v>Πεμ</v>
      </c>
    </row>
    <row r="316" spans="1:3" x14ac:dyDescent="0.25">
      <c r="A316" s="9">
        <f t="shared" si="24"/>
        <v>45</v>
      </c>
      <c r="B316" s="8">
        <f t="shared" si="29"/>
        <v>44876</v>
      </c>
      <c r="C316" s="10" t="str">
        <f t="shared" ca="1" si="25"/>
        <v>Παρ</v>
      </c>
    </row>
    <row r="317" spans="1:3" x14ac:dyDescent="0.25">
      <c r="A317" s="9">
        <f t="shared" si="24"/>
        <v>45</v>
      </c>
      <c r="B317" s="8">
        <f t="shared" si="29"/>
        <v>44877</v>
      </c>
      <c r="C317" s="10" t="str">
        <f t="shared" ca="1" si="25"/>
        <v>Σαβ</v>
      </c>
    </row>
    <row r="318" spans="1:3" x14ac:dyDescent="0.25">
      <c r="A318" s="9">
        <f t="shared" si="24"/>
        <v>45</v>
      </c>
      <c r="B318" s="8">
        <f t="shared" si="29"/>
        <v>44878</v>
      </c>
      <c r="C318" s="10" t="str">
        <f t="shared" ca="1" si="25"/>
        <v>Κυρ</v>
      </c>
    </row>
    <row r="319" spans="1:3" x14ac:dyDescent="0.25">
      <c r="A319" s="9">
        <f t="shared" si="24"/>
        <v>46</v>
      </c>
      <c r="B319" s="8">
        <f t="shared" si="29"/>
        <v>44879</v>
      </c>
      <c r="C319" s="10" t="str">
        <f t="shared" ca="1" si="25"/>
        <v>Δευ</v>
      </c>
    </row>
    <row r="320" spans="1:3" x14ac:dyDescent="0.25">
      <c r="A320" s="9">
        <f t="shared" si="24"/>
        <v>46</v>
      </c>
      <c r="B320" s="8">
        <f t="shared" si="29"/>
        <v>44880</v>
      </c>
      <c r="C320" s="10" t="str">
        <f t="shared" ca="1" si="25"/>
        <v>Τρι</v>
      </c>
    </row>
    <row r="321" spans="1:3" x14ac:dyDescent="0.25">
      <c r="A321" s="9">
        <f t="shared" si="24"/>
        <v>46</v>
      </c>
      <c r="B321" s="8">
        <f t="shared" si="29"/>
        <v>44881</v>
      </c>
      <c r="C321" s="10" t="str">
        <f t="shared" ca="1" si="25"/>
        <v>Τετ</v>
      </c>
    </row>
    <row r="322" spans="1:3" x14ac:dyDescent="0.25">
      <c r="A322" s="9">
        <f t="shared" si="24"/>
        <v>46</v>
      </c>
      <c r="B322" s="8">
        <f t="shared" si="29"/>
        <v>44882</v>
      </c>
      <c r="C322" s="10" t="str">
        <f t="shared" ca="1" si="25"/>
        <v>Πεμ</v>
      </c>
    </row>
    <row r="323" spans="1:3" x14ac:dyDescent="0.25">
      <c r="A323" s="9">
        <f t="shared" ref="A323:A366" si="30">WEEKNUM(B323,2)-1</f>
        <v>46</v>
      </c>
      <c r="B323" s="8">
        <f t="shared" si="29"/>
        <v>44883</v>
      </c>
      <c r="C323" s="10" t="str">
        <f t="shared" ref="C323:C366" ca="1" si="31">IF($E$2="DDD",TEXT(WEEKDAY(B323),"ηηη"),TEXT(WEEKDAY(B323),"ddd"))</f>
        <v>Παρ</v>
      </c>
    </row>
    <row r="324" spans="1:3" x14ac:dyDescent="0.25">
      <c r="A324" s="9">
        <f t="shared" si="30"/>
        <v>46</v>
      </c>
      <c r="B324" s="8">
        <f t="shared" ref="B324:B339" si="32">B323+1</f>
        <v>44884</v>
      </c>
      <c r="C324" s="10" t="str">
        <f t="shared" ca="1" si="31"/>
        <v>Σαβ</v>
      </c>
    </row>
    <row r="325" spans="1:3" x14ac:dyDescent="0.25">
      <c r="A325" s="9">
        <f t="shared" si="30"/>
        <v>46</v>
      </c>
      <c r="B325" s="8">
        <f t="shared" si="32"/>
        <v>44885</v>
      </c>
      <c r="C325" s="10" t="str">
        <f t="shared" ca="1" si="31"/>
        <v>Κυρ</v>
      </c>
    </row>
    <row r="326" spans="1:3" x14ac:dyDescent="0.25">
      <c r="A326" s="9">
        <f t="shared" si="30"/>
        <v>47</v>
      </c>
      <c r="B326" s="8">
        <f t="shared" si="32"/>
        <v>44886</v>
      </c>
      <c r="C326" s="10" t="str">
        <f t="shared" ca="1" si="31"/>
        <v>Δευ</v>
      </c>
    </row>
    <row r="327" spans="1:3" x14ac:dyDescent="0.25">
      <c r="A327" s="9">
        <f t="shared" si="30"/>
        <v>47</v>
      </c>
      <c r="B327" s="8">
        <f t="shared" si="32"/>
        <v>44887</v>
      </c>
      <c r="C327" s="10" t="str">
        <f t="shared" ca="1" si="31"/>
        <v>Τρι</v>
      </c>
    </row>
    <row r="328" spans="1:3" x14ac:dyDescent="0.25">
      <c r="A328" s="9">
        <f t="shared" si="30"/>
        <v>47</v>
      </c>
      <c r="B328" s="8">
        <f t="shared" si="32"/>
        <v>44888</v>
      </c>
      <c r="C328" s="10" t="str">
        <f t="shared" ca="1" si="31"/>
        <v>Τετ</v>
      </c>
    </row>
    <row r="329" spans="1:3" x14ac:dyDescent="0.25">
      <c r="A329" s="9">
        <f t="shared" si="30"/>
        <v>47</v>
      </c>
      <c r="B329" s="8">
        <f t="shared" si="32"/>
        <v>44889</v>
      </c>
      <c r="C329" s="10" t="str">
        <f t="shared" ca="1" si="31"/>
        <v>Πεμ</v>
      </c>
    </row>
    <row r="330" spans="1:3" x14ac:dyDescent="0.25">
      <c r="A330" s="9">
        <f t="shared" si="30"/>
        <v>47</v>
      </c>
      <c r="B330" s="8">
        <f t="shared" si="32"/>
        <v>44890</v>
      </c>
      <c r="C330" s="10" t="str">
        <f t="shared" ca="1" si="31"/>
        <v>Παρ</v>
      </c>
    </row>
    <row r="331" spans="1:3" x14ac:dyDescent="0.25">
      <c r="A331" s="9">
        <f t="shared" si="30"/>
        <v>47</v>
      </c>
      <c r="B331" s="8">
        <f t="shared" si="32"/>
        <v>44891</v>
      </c>
      <c r="C331" s="10" t="str">
        <f t="shared" ca="1" si="31"/>
        <v>Σαβ</v>
      </c>
    </row>
    <row r="332" spans="1:3" x14ac:dyDescent="0.25">
      <c r="A332" s="9">
        <f t="shared" si="30"/>
        <v>47</v>
      </c>
      <c r="B332" s="8">
        <f t="shared" si="32"/>
        <v>44892</v>
      </c>
      <c r="C332" s="10" t="str">
        <f t="shared" ca="1" si="31"/>
        <v>Κυρ</v>
      </c>
    </row>
    <row r="333" spans="1:3" x14ac:dyDescent="0.25">
      <c r="A333" s="9">
        <f t="shared" si="30"/>
        <v>48</v>
      </c>
      <c r="B333" s="8">
        <f t="shared" si="32"/>
        <v>44893</v>
      </c>
      <c r="C333" s="10" t="str">
        <f t="shared" ca="1" si="31"/>
        <v>Δευ</v>
      </c>
    </row>
    <row r="334" spans="1:3" x14ac:dyDescent="0.25">
      <c r="A334" s="9">
        <f t="shared" si="30"/>
        <v>48</v>
      </c>
      <c r="B334" s="8">
        <f t="shared" si="32"/>
        <v>44894</v>
      </c>
      <c r="C334" s="10" t="str">
        <f t="shared" ca="1" si="31"/>
        <v>Τρι</v>
      </c>
    </row>
    <row r="335" spans="1:3" x14ac:dyDescent="0.25">
      <c r="A335" s="9">
        <f t="shared" si="30"/>
        <v>48</v>
      </c>
      <c r="B335" s="8">
        <f t="shared" si="32"/>
        <v>44895</v>
      </c>
      <c r="C335" s="10" t="str">
        <f t="shared" ca="1" si="31"/>
        <v>Τετ</v>
      </c>
    </row>
    <row r="336" spans="1:3" x14ac:dyDescent="0.25">
      <c r="A336" s="9">
        <f t="shared" si="30"/>
        <v>48</v>
      </c>
      <c r="B336" s="8">
        <f t="shared" si="32"/>
        <v>44896</v>
      </c>
      <c r="C336" s="10" t="str">
        <f t="shared" ca="1" si="31"/>
        <v>Πεμ</v>
      </c>
    </row>
    <row r="337" spans="1:3" x14ac:dyDescent="0.25">
      <c r="A337" s="9">
        <f t="shared" si="30"/>
        <v>48</v>
      </c>
      <c r="B337" s="8">
        <f t="shared" si="32"/>
        <v>44897</v>
      </c>
      <c r="C337" s="10" t="str">
        <f t="shared" ca="1" si="31"/>
        <v>Παρ</v>
      </c>
    </row>
    <row r="338" spans="1:3" x14ac:dyDescent="0.25">
      <c r="A338" s="9">
        <f t="shared" si="30"/>
        <v>48</v>
      </c>
      <c r="B338" s="8">
        <f t="shared" si="32"/>
        <v>44898</v>
      </c>
      <c r="C338" s="10" t="str">
        <f t="shared" ca="1" si="31"/>
        <v>Σαβ</v>
      </c>
    </row>
    <row r="339" spans="1:3" x14ac:dyDescent="0.25">
      <c r="A339" s="9">
        <f t="shared" si="30"/>
        <v>48</v>
      </c>
      <c r="B339" s="8">
        <f t="shared" si="32"/>
        <v>44899</v>
      </c>
      <c r="C339" s="10" t="str">
        <f t="shared" ca="1" si="31"/>
        <v>Κυρ</v>
      </c>
    </row>
    <row r="340" spans="1:3" x14ac:dyDescent="0.25">
      <c r="A340" s="9">
        <f t="shared" si="30"/>
        <v>49</v>
      </c>
      <c r="B340" s="8">
        <f t="shared" ref="B340:B355" si="33">B339+1</f>
        <v>44900</v>
      </c>
      <c r="C340" s="10" t="str">
        <f t="shared" ca="1" si="31"/>
        <v>Δευ</v>
      </c>
    </row>
    <row r="341" spans="1:3" x14ac:dyDescent="0.25">
      <c r="A341" s="9">
        <f t="shared" si="30"/>
        <v>49</v>
      </c>
      <c r="B341" s="8">
        <f t="shared" si="33"/>
        <v>44901</v>
      </c>
      <c r="C341" s="10" t="str">
        <f t="shared" ca="1" si="31"/>
        <v>Τρι</v>
      </c>
    </row>
    <row r="342" spans="1:3" x14ac:dyDescent="0.25">
      <c r="A342" s="9">
        <f t="shared" si="30"/>
        <v>49</v>
      </c>
      <c r="B342" s="8">
        <f t="shared" si="33"/>
        <v>44902</v>
      </c>
      <c r="C342" s="10" t="str">
        <f t="shared" ca="1" si="31"/>
        <v>Τετ</v>
      </c>
    </row>
    <row r="343" spans="1:3" x14ac:dyDescent="0.25">
      <c r="A343" s="9">
        <f t="shared" si="30"/>
        <v>49</v>
      </c>
      <c r="B343" s="8">
        <f t="shared" si="33"/>
        <v>44903</v>
      </c>
      <c r="C343" s="10" t="str">
        <f t="shared" ca="1" si="31"/>
        <v>Πεμ</v>
      </c>
    </row>
    <row r="344" spans="1:3" x14ac:dyDescent="0.25">
      <c r="A344" s="9">
        <f t="shared" si="30"/>
        <v>49</v>
      </c>
      <c r="B344" s="8">
        <f t="shared" si="33"/>
        <v>44904</v>
      </c>
      <c r="C344" s="10" t="str">
        <f t="shared" ca="1" si="31"/>
        <v>Παρ</v>
      </c>
    </row>
    <row r="345" spans="1:3" x14ac:dyDescent="0.25">
      <c r="A345" s="9">
        <f t="shared" si="30"/>
        <v>49</v>
      </c>
      <c r="B345" s="8">
        <f t="shared" si="33"/>
        <v>44905</v>
      </c>
      <c r="C345" s="10" t="str">
        <f t="shared" ca="1" si="31"/>
        <v>Σαβ</v>
      </c>
    </row>
    <row r="346" spans="1:3" x14ac:dyDescent="0.25">
      <c r="A346" s="9">
        <f t="shared" si="30"/>
        <v>49</v>
      </c>
      <c r="B346" s="8">
        <f t="shared" si="33"/>
        <v>44906</v>
      </c>
      <c r="C346" s="10" t="str">
        <f t="shared" ca="1" si="31"/>
        <v>Κυρ</v>
      </c>
    </row>
    <row r="347" spans="1:3" x14ac:dyDescent="0.25">
      <c r="A347" s="9">
        <f t="shared" si="30"/>
        <v>50</v>
      </c>
      <c r="B347" s="8">
        <f t="shared" si="33"/>
        <v>44907</v>
      </c>
      <c r="C347" s="10" t="str">
        <f t="shared" ca="1" si="31"/>
        <v>Δευ</v>
      </c>
    </row>
    <row r="348" spans="1:3" x14ac:dyDescent="0.25">
      <c r="A348" s="9">
        <f t="shared" si="30"/>
        <v>50</v>
      </c>
      <c r="B348" s="8">
        <f t="shared" si="33"/>
        <v>44908</v>
      </c>
      <c r="C348" s="10" t="str">
        <f t="shared" ca="1" si="31"/>
        <v>Τρι</v>
      </c>
    </row>
    <row r="349" spans="1:3" x14ac:dyDescent="0.25">
      <c r="A349" s="9">
        <f t="shared" si="30"/>
        <v>50</v>
      </c>
      <c r="B349" s="8">
        <f t="shared" si="33"/>
        <v>44909</v>
      </c>
      <c r="C349" s="10" t="str">
        <f t="shared" ca="1" si="31"/>
        <v>Τετ</v>
      </c>
    </row>
    <row r="350" spans="1:3" x14ac:dyDescent="0.25">
      <c r="A350" s="9">
        <f t="shared" si="30"/>
        <v>50</v>
      </c>
      <c r="B350" s="8">
        <f t="shared" si="33"/>
        <v>44910</v>
      </c>
      <c r="C350" s="10" t="str">
        <f t="shared" ca="1" si="31"/>
        <v>Πεμ</v>
      </c>
    </row>
    <row r="351" spans="1:3" x14ac:dyDescent="0.25">
      <c r="A351" s="9">
        <f t="shared" si="30"/>
        <v>50</v>
      </c>
      <c r="B351" s="8">
        <f t="shared" si="33"/>
        <v>44911</v>
      </c>
      <c r="C351" s="10" t="str">
        <f t="shared" ca="1" si="31"/>
        <v>Παρ</v>
      </c>
    </row>
    <row r="352" spans="1:3" x14ac:dyDescent="0.25">
      <c r="A352" s="9">
        <f t="shared" si="30"/>
        <v>50</v>
      </c>
      <c r="B352" s="8">
        <f t="shared" si="33"/>
        <v>44912</v>
      </c>
      <c r="C352" s="10" t="str">
        <f t="shared" ca="1" si="31"/>
        <v>Σαβ</v>
      </c>
    </row>
    <row r="353" spans="1:3" x14ac:dyDescent="0.25">
      <c r="A353" s="9">
        <f t="shared" si="30"/>
        <v>50</v>
      </c>
      <c r="B353" s="8">
        <f t="shared" si="33"/>
        <v>44913</v>
      </c>
      <c r="C353" s="10" t="str">
        <f t="shared" ca="1" si="31"/>
        <v>Κυρ</v>
      </c>
    </row>
    <row r="354" spans="1:3" x14ac:dyDescent="0.25">
      <c r="A354" s="9">
        <f t="shared" si="30"/>
        <v>51</v>
      </c>
      <c r="B354" s="8">
        <f t="shared" si="33"/>
        <v>44914</v>
      </c>
      <c r="C354" s="10" t="str">
        <f t="shared" ca="1" si="31"/>
        <v>Δευ</v>
      </c>
    </row>
    <row r="355" spans="1:3" x14ac:dyDescent="0.25">
      <c r="A355" s="9">
        <f t="shared" si="30"/>
        <v>51</v>
      </c>
      <c r="B355" s="8">
        <f t="shared" si="33"/>
        <v>44915</v>
      </c>
      <c r="C355" s="10" t="str">
        <f t="shared" ca="1" si="31"/>
        <v>Τρι</v>
      </c>
    </row>
    <row r="356" spans="1:3" x14ac:dyDescent="0.25">
      <c r="A356" s="9">
        <f t="shared" si="30"/>
        <v>51</v>
      </c>
      <c r="B356" s="8">
        <f t="shared" ref="B356:B366" si="34">B355+1</f>
        <v>44916</v>
      </c>
      <c r="C356" s="10" t="str">
        <f t="shared" ca="1" si="31"/>
        <v>Τετ</v>
      </c>
    </row>
    <row r="357" spans="1:3" x14ac:dyDescent="0.25">
      <c r="A357" s="9">
        <f t="shared" si="30"/>
        <v>51</v>
      </c>
      <c r="B357" s="8">
        <f t="shared" si="34"/>
        <v>44917</v>
      </c>
      <c r="C357" s="10" t="str">
        <f t="shared" ca="1" si="31"/>
        <v>Πεμ</v>
      </c>
    </row>
    <row r="358" spans="1:3" x14ac:dyDescent="0.25">
      <c r="A358" s="9">
        <f t="shared" si="30"/>
        <v>51</v>
      </c>
      <c r="B358" s="8">
        <f t="shared" si="34"/>
        <v>44918</v>
      </c>
      <c r="C358" s="10" t="str">
        <f t="shared" ca="1" si="31"/>
        <v>Παρ</v>
      </c>
    </row>
    <row r="359" spans="1:3" x14ac:dyDescent="0.25">
      <c r="A359" s="9">
        <f t="shared" si="30"/>
        <v>51</v>
      </c>
      <c r="B359" s="8">
        <f t="shared" si="34"/>
        <v>44919</v>
      </c>
      <c r="C359" s="10" t="str">
        <f t="shared" ca="1" si="31"/>
        <v>Σαβ</v>
      </c>
    </row>
    <row r="360" spans="1:3" x14ac:dyDescent="0.25">
      <c r="A360" s="9">
        <f t="shared" si="30"/>
        <v>51</v>
      </c>
      <c r="B360" s="8">
        <f t="shared" si="34"/>
        <v>44920</v>
      </c>
      <c r="C360" s="10" t="str">
        <f t="shared" ca="1" si="31"/>
        <v>Κυρ</v>
      </c>
    </row>
    <row r="361" spans="1:3" x14ac:dyDescent="0.25">
      <c r="A361" s="9">
        <f t="shared" si="30"/>
        <v>52</v>
      </c>
      <c r="B361" s="8">
        <f t="shared" si="34"/>
        <v>44921</v>
      </c>
      <c r="C361" s="10" t="str">
        <f t="shared" ca="1" si="31"/>
        <v>Δευ</v>
      </c>
    </row>
    <row r="362" spans="1:3" x14ac:dyDescent="0.25">
      <c r="A362" s="9">
        <f t="shared" si="30"/>
        <v>52</v>
      </c>
      <c r="B362" s="8">
        <f t="shared" si="34"/>
        <v>44922</v>
      </c>
      <c r="C362" s="10" t="str">
        <f t="shared" ca="1" si="31"/>
        <v>Τρι</v>
      </c>
    </row>
    <row r="363" spans="1:3" x14ac:dyDescent="0.25">
      <c r="A363" s="9">
        <f t="shared" si="30"/>
        <v>52</v>
      </c>
      <c r="B363" s="8">
        <f t="shared" si="34"/>
        <v>44923</v>
      </c>
      <c r="C363" s="10" t="str">
        <f t="shared" ca="1" si="31"/>
        <v>Τετ</v>
      </c>
    </row>
    <row r="364" spans="1:3" x14ac:dyDescent="0.25">
      <c r="A364" s="9">
        <f t="shared" si="30"/>
        <v>52</v>
      </c>
      <c r="B364" s="8">
        <f t="shared" si="34"/>
        <v>44924</v>
      </c>
      <c r="C364" s="10" t="str">
        <f t="shared" ca="1" si="31"/>
        <v>Πεμ</v>
      </c>
    </row>
    <row r="365" spans="1:3" x14ac:dyDescent="0.25">
      <c r="A365" s="9">
        <f t="shared" si="30"/>
        <v>52</v>
      </c>
      <c r="B365" s="8">
        <f t="shared" si="34"/>
        <v>44925</v>
      </c>
      <c r="C365" s="10" t="str">
        <f t="shared" ca="1" si="31"/>
        <v>Παρ</v>
      </c>
    </row>
    <row r="366" spans="1:3" x14ac:dyDescent="0.25">
      <c r="A366" s="9">
        <f t="shared" si="30"/>
        <v>52</v>
      </c>
      <c r="B366" s="8">
        <f t="shared" si="34"/>
        <v>44926</v>
      </c>
      <c r="C366" s="10" t="str">
        <f t="shared" ca="1" si="31"/>
        <v>Σαβ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7</vt:i4>
      </vt:variant>
      <vt:variant>
        <vt:lpstr>Καθορισμένες περιοχές</vt:lpstr>
      </vt:variant>
      <vt:variant>
        <vt:i4>12</vt:i4>
      </vt:variant>
    </vt:vector>
  </HeadingPairs>
  <TitlesOfParts>
    <vt:vector size="19" baseType="lpstr">
      <vt:lpstr>Αγωνιστικό ΕΦΟΑ 2022</vt:lpstr>
      <vt:lpstr>Program 2020α</vt:lpstr>
      <vt:lpstr>Seniors 2022</vt:lpstr>
      <vt:lpstr>Squash 2022</vt:lpstr>
      <vt:lpstr>Ξυλορακέτα 2022</vt:lpstr>
      <vt:lpstr>Padel 2022</vt:lpstr>
      <vt:lpstr>Weeks</vt:lpstr>
      <vt:lpstr>'Padel 2022'!Print_Area</vt:lpstr>
      <vt:lpstr>'Program 2020α'!Print_Area</vt:lpstr>
      <vt:lpstr>'Seniors 2022'!Print_Area</vt:lpstr>
      <vt:lpstr>'Squash 2022'!Print_Area</vt:lpstr>
      <vt:lpstr>'Αγωνιστικό ΕΦΟΑ 2022'!Print_Area</vt:lpstr>
      <vt:lpstr>'Ξυλορακέτα 2022'!Print_Area</vt:lpstr>
      <vt:lpstr>'Padel 2022'!Print_Titles</vt:lpstr>
      <vt:lpstr>'Program 2020α'!Print_Titles</vt:lpstr>
      <vt:lpstr>'Seniors 2022'!Print_Titles</vt:lpstr>
      <vt:lpstr>'Squash 2022'!Print_Titles</vt:lpstr>
      <vt:lpstr>'Αγωνιστικό ΕΦΟΑ 2022'!Print_Titles</vt:lpstr>
      <vt:lpstr>'Ξυλορακέτα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phaedra</dc:creator>
  <cp:lastModifiedBy>ΚΥΡΙΑΚΟΣ</cp:lastModifiedBy>
  <cp:lastPrinted>2021-10-15T07:03:23Z</cp:lastPrinted>
  <dcterms:created xsi:type="dcterms:W3CDTF">2016-12-01T11:35:04Z</dcterms:created>
  <dcterms:modified xsi:type="dcterms:W3CDTF">2022-02-10T16:42:06Z</dcterms:modified>
</cp:coreProperties>
</file>