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702" firstSheet="1" activeTab="2"/>
  </bookViews>
  <sheets>
    <sheet name="Week SetUp" sheetId="1" r:id="rId1"/>
    <sheet name="Boys Si Main Draw Prep" sheetId="2" r:id="rId2"/>
    <sheet name="Boys Si Main 24&amp;32" sheetId="3" r:id="rId3"/>
    <sheet name="Girls Si Main Draw Prep" sheetId="4" r:id="rId4"/>
    <sheet name="Girls Si Main 16" sheetId="5" r:id="rId5"/>
    <sheet name="Plr List for OofP" sheetId="6" r:id="rId6"/>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4">'Girls Si Main 16'!$A$1:$Q$79</definedName>
    <definedName name="_xlnm.Print_Area" localSheetId="5">'Plr List for OofP'!$A$1:$D$262</definedName>
    <definedName name="_xlnm.Print_Titles" localSheetId="1">'Boys Si Main Draw Prep'!$1:$6</definedName>
    <definedName name="_xlnm.Print_Titles" localSheetId="3">'Girls Si Main Draw Prep'!$1:$6</definedName>
    <definedName name="_xlnm.Print_Titles" localSheetId="5">'Plr List for OofP'!$1:$6</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R6" authorId="0">
      <text>
        <r>
          <rPr>
            <b/>
            <sz val="8"/>
            <color indexed="8"/>
            <rFont val="Tahoma"/>
            <family val="0"/>
          </rPr>
          <t>When the seeding list is ready: fill in Seed position 1,2,3,4,…
Leave blank for unseeded players</t>
        </r>
      </text>
    </comment>
    <comment ref="O6" authorId="0">
      <text>
        <r>
          <rPr>
            <b/>
            <sz val="8"/>
            <color indexed="8"/>
            <rFont val="Tahoma"/>
            <family val="2"/>
          </rPr>
          <t>Player's final Acceptance Status:
DA= Direct Acceptance
WC=Wild Card
SE=Special Exempt
Q=Qualifier
LL=Lucky Loser
Blank=Not on draw</t>
        </r>
      </text>
    </comment>
  </commentList>
</comments>
</file>

<file path=xl/comments5.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<sst xmlns="http://schemas.openxmlformats.org/spreadsheetml/2006/main" count="493" uniqueCount="212">
  <si>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</si>
  <si>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</si>
  <si>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</si>
  <si>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</si>
  <si>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</si>
  <si>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</si>
  <si>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</si>
  <si>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</si>
  <si>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</si>
  <si>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</si>
  <si>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PLAYER LIST</t>
  </si>
  <si>
    <t>Line</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</si>
  <si>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</si>
  <si>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</si>
  <si>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</si>
  <si>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</si>
  <si>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</si>
  <si>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</si>
  <si>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</si>
  <si>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</si>
  <si>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</si>
  <si>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</si>
  <si>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</si>
  <si>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</si>
  <si>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</si>
  <si>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CU</t>
  </si>
  <si>
    <t>St.</t>
  </si>
  <si>
    <t>Seed</t>
  </si>
  <si>
    <t>#</t>
  </si>
  <si>
    <t>1</t>
  </si>
  <si>
    <t>2</t>
  </si>
  <si>
    <t>3</t>
  </si>
  <si>
    <t>4</t>
  </si>
  <si>
    <t>5</t>
  </si>
  <si>
    <t>6</t>
  </si>
  <si>
    <t>Top seed</t>
  </si>
  <si>
    <t>7</t>
  </si>
  <si>
    <t>Last seed</t>
  </si>
  <si>
    <t>8</t>
  </si>
  <si>
    <t>Lucky Losers</t>
  </si>
  <si>
    <t>GIRLS SINGLES MAIN DRAW</t>
  </si>
  <si>
    <t>On
Accept. List
Yes</t>
  </si>
  <si>
    <t>Criterium
Sort</t>
  </si>
  <si>
    <t>www.tennisofficial.com</t>
  </si>
  <si>
    <t xml:space="preserve">Download from: </t>
  </si>
  <si>
    <t>Copyright © ITF Limited, trading as the International Tennis Federation, 2004</t>
  </si>
  <si>
    <t>Over 18</t>
  </si>
  <si>
    <t>Under 13</t>
  </si>
  <si>
    <t>FOR OofP</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</si>
  <si>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</si>
  <si>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</si>
  <si>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</si>
  <si>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</si>
  <si>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</si>
  <si>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</si>
  <si>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</si>
  <si>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</si>
  <si>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</si>
  <si>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</si>
  <si>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</si>
  <si>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</si>
  <si>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</si>
  <si>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</si>
  <si>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Νικητής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</si>
  <si>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</si>
  <si>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</si>
  <si>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</si>
  <si>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</si>
  <si>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</si>
  <si>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</si>
  <si>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</si>
  <si>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</si>
  <si>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</si>
  <si>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</si>
  <si>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</si>
  <si>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</si>
  <si>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</si>
  <si>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</si>
  <si>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ΟΝΟΜΑ</t>
  </si>
  <si>
    <t>ΕΠΙΘΕΤΟ</t>
  </si>
  <si>
    <t>6ο ΕΝΩΣΙΑΚΟ</t>
  </si>
  <si>
    <t>05-06/09/2009</t>
  </si>
  <si>
    <t>Α.Ο.Α.ΚΑΒΑΛΑΣ</t>
  </si>
  <si>
    <t>ΘΟΔΩΡΗΣ ΠΙΚΑΖΗΣ</t>
  </si>
  <si>
    <t>ΤΣΑΓΚΑΡΑΚΗΣ</t>
  </si>
  <si>
    <t>ΛΑΙΟΣ</t>
  </si>
  <si>
    <t>ΧΑΤΖΗΣΤΟΥΓΙΑΝΝΗΣ</t>
  </si>
  <si>
    <t>ΠΑΛΑΖΗΣ</t>
  </si>
  <si>
    <t>ΤΣΕΝΤΕΜΕΣ</t>
  </si>
  <si>
    <t>ΚΑΛΟΓΡΑΙΑΚΗΣ</t>
  </si>
  <si>
    <t>ΚΕΧΑΓΙΑΣ</t>
  </si>
  <si>
    <t>ΙΩΑΝΝΙΔΗΣ</t>
  </si>
  <si>
    <t>ΧΑΤΖΗΚΑΤΣΟΥΠΗΣ</t>
  </si>
  <si>
    <t>ΜΠΕΙΚΑΚΗΣ</t>
  </si>
  <si>
    <t>ΔΑΛΑΚΗΣ</t>
  </si>
  <si>
    <t>ΡΟΙΔΟΣ</t>
  </si>
  <si>
    <t>ΤΖΟΥΜΑΣ</t>
  </si>
  <si>
    <t>ΜΟΥΡΒΑΤΗΣ</t>
  </si>
  <si>
    <t>ΜΕΡΤΖΙΑΝΙΔΗΣ</t>
  </si>
  <si>
    <t>ΧΑΔΟΛΙΑΣ</t>
  </si>
  <si>
    <t>ΚΑΙΑΦΑΣ</t>
  </si>
  <si>
    <t>ΠΑΤΡΙΚΙΟΣ</t>
  </si>
  <si>
    <t>ΠΑΠΑΝΙΚΟΛΑΟΥ</t>
  </si>
  <si>
    <t>ΗΛΙΑΣ</t>
  </si>
  <si>
    <t xml:space="preserve"> ΧΡΥΣΟΣΤΟΜΟΣ</t>
  </si>
  <si>
    <t>ΔΗΜΗΤΡΙΟΣ</t>
  </si>
  <si>
    <t>ΘΟΔΩΡΟΣ</t>
  </si>
  <si>
    <t>ΠΑΝΑΓΙΩΤΗΣ</t>
  </si>
  <si>
    <t>ΣΤΕΦΑΝΟΣ</t>
  </si>
  <si>
    <t>ΓΙΩΡΓΟΣ</t>
  </si>
  <si>
    <t>ΧΑΡΑΛΑΜΠΟΣ</t>
  </si>
  <si>
    <t>ΙΑΚΩΒΟΣ</t>
  </si>
  <si>
    <t>ΒΑΣΙΛΗΣ</t>
  </si>
  <si>
    <t>ΜΙΧΑΛΗΣ</t>
  </si>
  <si>
    <t xml:space="preserve"> ΑΝΤΩΝΗΣ</t>
  </si>
  <si>
    <t>ΠΑΡΑΣΚΕΥΑΣ</t>
  </si>
  <si>
    <t>ΓΙΑΝΝΗΣ</t>
  </si>
  <si>
    <t>ΚΩΣΤΑΣ</t>
  </si>
  <si>
    <t>ΑΛΕΞΑΝΔΡΟΣ</t>
  </si>
  <si>
    <t>ΝΙΚΟΛΑΟΣ</t>
  </si>
  <si>
    <t>ΓΕΩΡΓΙΟΣ</t>
  </si>
  <si>
    <t>ΜΑΚΕΔΟΝΙΚΟΣ</t>
  </si>
  <si>
    <t>Σ.Α.ΔΡΑΜΑΣ</t>
  </si>
  <si>
    <t>Σ.Α.ΣΕΡΡΩΝ</t>
  </si>
  <si>
    <t>ΣΕΡΡΑΙΚΟΣ Ο.Α</t>
  </si>
  <si>
    <t>Α.Ο.Α.ΑΛΕΞ/ΛΗΣ</t>
  </si>
  <si>
    <t>Ο.Α.ΞΑΝΘΗΣ</t>
  </si>
  <si>
    <t>ΤΙΤΑΝΕΣ Ν.ΠΕΡΑΜ</t>
  </si>
  <si>
    <t>1995</t>
  </si>
  <si>
    <t>1996</t>
  </si>
  <si>
    <t>20736</t>
  </si>
  <si>
    <t>20737</t>
  </si>
  <si>
    <t>23109</t>
  </si>
  <si>
    <t>20563</t>
  </si>
  <si>
    <t>21661</t>
  </si>
  <si>
    <t>21613</t>
  </si>
  <si>
    <t>22128</t>
  </si>
  <si>
    <t>26466</t>
  </si>
  <si>
    <t>20753</t>
  </si>
  <si>
    <t>24608</t>
  </si>
  <si>
    <t>25218</t>
  </si>
  <si>
    <t>21996</t>
  </si>
  <si>
    <t>24927</t>
  </si>
  <si>
    <t>23619</t>
  </si>
  <si>
    <t>25219</t>
  </si>
  <si>
    <t>28241</t>
  </si>
  <si>
    <t>25580</t>
  </si>
  <si>
    <t>BYE</t>
  </si>
  <si>
    <t>A</t>
  </si>
  <si>
    <t>B</t>
  </si>
  <si>
    <t>ΚΑΛΤΣΙΑΤΟΥ</t>
  </si>
  <si>
    <t>ΠΑΠΑ-ΤΖΑΝΕΤΟΥ</t>
  </si>
  <si>
    <t>ΝΙΚΟΛΑΙΔΟΥ</t>
  </si>
  <si>
    <t>ΚΙΜΟΓΛΟΥ</t>
  </si>
  <si>
    <t>ΙΩΑΝΝΙΔΟΥ</t>
  </si>
  <si>
    <t>ΓΟΥΔΑ</t>
  </si>
  <si>
    <t>ΜΟΥΔΟΥΡΗ</t>
  </si>
  <si>
    <t>ΓΙΑΝΝΑΚΟΥΔΑΚΗ</t>
  </si>
  <si>
    <t>ΚΑΝΤΑ</t>
  </si>
  <si>
    <t>ΚΟΥΤΣΟΥΡΛΗ</t>
  </si>
  <si>
    <t>ΒΑΣΙΛΟΥΔΗ</t>
  </si>
  <si>
    <t xml:space="preserve"> ΔΗΜΗΤΡΑ</t>
  </si>
  <si>
    <t>ΣΑΝΤΡΑ</t>
  </si>
  <si>
    <t>ΕΥΑ</t>
  </si>
  <si>
    <t xml:space="preserve"> ΕΛΕΝΑ</t>
  </si>
  <si>
    <t>ΕΡΙΦΥΛΛΗ</t>
  </si>
  <si>
    <t>ΕΥΑΓΓΕΛΙΑ</t>
  </si>
  <si>
    <t>ΑΝΑΣΤΑΣΙΑ</t>
  </si>
  <si>
    <t>ΙΩΑΝΝΑ</t>
  </si>
  <si>
    <t xml:space="preserve"> ΑΝΝΑ</t>
  </si>
  <si>
    <t>ΜΑΡΙΑ</t>
  </si>
  <si>
    <t>ΑΝΝΑ</t>
  </si>
  <si>
    <t>21489</t>
  </si>
  <si>
    <t>21278</t>
  </si>
  <si>
    <t>23856</t>
  </si>
  <si>
    <t>20699</t>
  </si>
  <si>
    <t>24067</t>
  </si>
  <si>
    <t>25797</t>
  </si>
  <si>
    <t>21611</t>
  </si>
  <si>
    <t>22120</t>
  </si>
  <si>
    <t>22427</t>
  </si>
  <si>
    <t>26417</t>
  </si>
  <si>
    <t>26501</t>
  </si>
  <si>
    <t>ΚΟΡΙΤΣΙΑ 14</t>
  </si>
  <si>
    <t>ΑΓΟΡΙΑ 14</t>
  </si>
  <si>
    <t xml:space="preserve">ΙΩΑΝΝΙΔΗΣ </t>
  </si>
  <si>
    <t>Α.Ο.ΑΛΕΞ</t>
  </si>
  <si>
    <t>ΑΛΕΞ/ΛΗΣ</t>
  </si>
  <si>
    <t>ΠΑΠΑ ΤΖΑΝΕΤΟΥ</t>
  </si>
  <si>
    <t>Α.ΟΑ.ΑΛΕΞ/ΛΗΣ</t>
  </si>
  <si>
    <t>ΕΛΕΝΑ</t>
  </si>
  <si>
    <t>Σ.Α.ΣΕΡΡΡΩΝ</t>
  </si>
  <si>
    <t>4/1,4/0</t>
  </si>
  <si>
    <t>Α</t>
  </si>
  <si>
    <t>Β</t>
  </si>
  <si>
    <t>5/4,(4) 4/1</t>
  </si>
  <si>
    <t>4/0,4/0</t>
  </si>
  <si>
    <t>4/0,4/1</t>
  </si>
  <si>
    <t>W/O</t>
  </si>
  <si>
    <t>4/0,4/2</t>
  </si>
  <si>
    <t>4/2,5/3</t>
  </si>
  <si>
    <t>4/2,1/4,5/4(3)</t>
  </si>
  <si>
    <t>4/1,4/2</t>
  </si>
  <si>
    <t>4/2,4/5(4),5/4(1)</t>
  </si>
  <si>
    <t>4/2,4/0</t>
  </si>
  <si>
    <t>4/1,5/4</t>
  </si>
  <si>
    <t>6/1,6/1</t>
  </si>
  <si>
    <t>6/3,6/1</t>
  </si>
  <si>
    <t>7/5,7/5</t>
  </si>
  <si>
    <t>6/1,6/0</t>
  </si>
  <si>
    <t>6/2,6/0</t>
  </si>
  <si>
    <t>7/6(4),6/4</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</si>
</sst>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69">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u val="single"/>
      <sz val="6"/>
      <color indexed="12"/>
      <name val="Arial"/>
      <family val="2"/>
    </font>
    <font>
      <b/>
      <sz val="12"/>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b/>
      <sz val="12"/>
      <color indexed="8"/>
      <name val="Arial"/>
      <family val="0"/>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8">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color indexed="22"/>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4"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7" borderId="0" applyNumberFormat="0" applyBorder="0" applyAlignment="0" applyProtection="0"/>
    <xf numFmtId="0" fontId="51" fillId="6" borderId="0" applyNumberFormat="0" applyBorder="0" applyAlignment="0" applyProtection="0"/>
    <xf numFmtId="0" fontId="51" fillId="3"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 borderId="1" applyNumberFormat="0" applyAlignment="0" applyProtection="0"/>
    <xf numFmtId="0" fontId="54" fillId="9" borderId="2" applyNumberFormat="0" applyAlignment="0" applyProtection="0"/>
    <xf numFmtId="0" fontId="52" fillId="10" borderId="0" applyNumberFormat="0" applyBorder="0" applyAlignment="0" applyProtection="0"/>
    <xf numFmtId="0" fontId="52" fillId="11" borderId="0" applyNumberFormat="0" applyBorder="0" applyAlignment="0" applyProtection="0"/>
    <xf numFmtId="0" fontId="52" fillId="8"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5" fillId="15" borderId="3" applyNumberFormat="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16" borderId="0" applyNumberFormat="0" applyBorder="0" applyAlignment="0" applyProtection="0"/>
    <xf numFmtId="0" fontId="61"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2" fillId="4"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4" borderId="1" applyNumberFormat="0" applyFont="0" applyAlignment="0" applyProtection="0"/>
    <xf numFmtId="0" fontId="64" fillId="0" borderId="7" applyNumberFormat="0" applyFill="0" applyAlignment="0" applyProtection="0"/>
    <xf numFmtId="0" fontId="55" fillId="0" borderId="8" applyNumberFormat="0" applyFill="0" applyAlignment="0" applyProtection="0"/>
    <xf numFmtId="0" fontId="65" fillId="0" borderId="0" applyNumberFormat="0" applyFill="0" applyBorder="0" applyAlignment="0" applyProtection="0"/>
    <xf numFmtId="0" fontId="66" fillId="15" borderId="1" applyNumberFormat="0" applyAlignment="0" applyProtection="0"/>
  </cellStyleXfs>
  <cellXfs count="276">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3"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13" fillId="0" borderId="0" xfId="0" applyNumberFormat="1" applyFont="1" applyAlignment="1">
      <alignment/>
    </xf>
    <xf numFmtId="49" fontId="0" fillId="0" borderId="0" xfId="0" applyNumberFormat="1" applyFont="1" applyAlignment="1">
      <alignment horizontal="left"/>
    </xf>
    <xf numFmtId="0" fontId="0" fillId="0" borderId="0" xfId="0" applyAlignment="1">
      <alignment wrapText="1"/>
    </xf>
    <xf numFmtId="49" fontId="8" fillId="15" borderId="18" xfId="0" applyNumberFormat="1" applyFont="1" applyFill="1" applyBorder="1" applyAlignment="1">
      <alignment horizontal="center" wrapText="1"/>
    </xf>
    <xf numFmtId="49" fontId="8" fillId="15" borderId="17" xfId="0" applyNumberFormat="1" applyFont="1" applyFill="1" applyBorder="1" applyAlignment="1">
      <alignment horizontal="center" wrapText="1"/>
    </xf>
    <xf numFmtId="49" fontId="8" fillId="15" borderId="19" xfId="0" applyNumberFormat="1" applyFont="1" applyFill="1" applyBorder="1" applyAlignment="1">
      <alignment horizontal="center" vertical="center"/>
    </xf>
    <xf numFmtId="49" fontId="8" fillId="15" borderId="20" xfId="0" applyNumberFormat="1" applyFont="1" applyFill="1" applyBorder="1" applyAlignment="1">
      <alignment horizontal="center" vertical="center"/>
    </xf>
    <xf numFmtId="0" fontId="23" fillId="0" borderId="0" xfId="0" applyFont="1" applyAlignment="1">
      <alignment vertical="center"/>
    </xf>
    <xf numFmtId="0" fontId="16" fillId="0" borderId="21" xfId="0" applyFont="1" applyBorder="1" applyAlignment="1">
      <alignment horizontal="center" vertical="center"/>
    </xf>
    <xf numFmtId="0" fontId="0" fillId="0" borderId="22"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4" xfId="0" applyNumberFormat="1" applyFont="1" applyFill="1" applyBorder="1" applyAlignment="1">
      <alignment horizontal="left" vertical="center"/>
    </xf>
    <xf numFmtId="49" fontId="15" fillId="15" borderId="25"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6" xfId="0" applyNumberFormat="1" applyFont="1" applyFill="1" applyBorder="1" applyAlignment="1">
      <alignment horizontal="center" wrapText="1"/>
    </xf>
    <xf numFmtId="49" fontId="8" fillId="15" borderId="20" xfId="0" applyNumberFormat="1" applyFont="1" applyFill="1" applyBorder="1" applyAlignment="1">
      <alignment horizontal="center" wrapText="1"/>
    </xf>
    <xf numFmtId="49" fontId="8" fillId="15" borderId="27" xfId="0" applyNumberFormat="1" applyFont="1" applyFill="1" applyBorder="1" applyAlignment="1">
      <alignment horizontal="center" wrapText="1"/>
    </xf>
    <xf numFmtId="0" fontId="8" fillId="15" borderId="20" xfId="0" applyFont="1" applyFill="1" applyBorder="1" applyAlignment="1">
      <alignment horizontal="center" wrapText="1"/>
    </xf>
    <xf numFmtId="49" fontId="8" fillId="20" borderId="27" xfId="0" applyNumberFormat="1" applyFont="1" applyFill="1" applyBorder="1" applyAlignment="1">
      <alignment horizontal="center" wrapText="1"/>
    </xf>
    <xf numFmtId="49" fontId="8" fillId="20" borderId="20" xfId="0" applyNumberFormat="1" applyFont="1" applyFill="1" applyBorder="1" applyAlignment="1">
      <alignment horizontal="center" wrapText="1"/>
    </xf>
    <xf numFmtId="0" fontId="27" fillId="15" borderId="27" xfId="0" applyFont="1" applyFill="1" applyBorder="1" applyAlignment="1">
      <alignment horizontal="center" wrapText="1"/>
    </xf>
    <xf numFmtId="0" fontId="28" fillId="0" borderId="28" xfId="0" applyFont="1" applyBorder="1" applyAlignment="1">
      <alignment horizontal="center" vertical="center"/>
    </xf>
    <xf numFmtId="0" fontId="0" fillId="0" borderId="23" xfId="0" applyFont="1" applyBorder="1" applyAlignment="1">
      <alignment vertical="center"/>
    </xf>
    <xf numFmtId="1" fontId="0" fillId="0" borderId="23"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5" xfId="0" applyNumberFormat="1" applyFont="1" applyFill="1" applyBorder="1" applyAlignment="1">
      <alignment horizontal="right" vertical="center"/>
    </xf>
    <xf numFmtId="49" fontId="9" fillId="15" borderId="25" xfId="0" applyNumberFormat="1" applyFont="1" applyFill="1" applyBorder="1" applyAlignment="1">
      <alignment horizontal="left" vertical="center"/>
    </xf>
    <xf numFmtId="0" fontId="0" fillId="15" borderId="29"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30"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31" xfId="0" applyNumberFormat="1" applyFont="1" applyBorder="1" applyAlignment="1">
      <alignment horizontal="left" vertical="center"/>
    </xf>
    <xf numFmtId="0" fontId="32" fillId="7" borderId="27" xfId="0" applyFont="1" applyFill="1" applyBorder="1" applyAlignment="1">
      <alignment horizontal="right" vertical="center"/>
    </xf>
    <xf numFmtId="49" fontId="8" fillId="20" borderId="32" xfId="0" applyNumberFormat="1" applyFont="1" applyFill="1" applyBorder="1" applyAlignment="1">
      <alignment horizontal="center" wrapText="1"/>
    </xf>
    <xf numFmtId="0" fontId="27" fillId="20" borderId="27" xfId="0" applyFont="1" applyFill="1" applyBorder="1" applyAlignment="1">
      <alignment horizontal="center" wrapText="1"/>
    </xf>
    <xf numFmtId="0" fontId="0" fillId="0" borderId="23" xfId="0" applyNumberFormat="1" applyFont="1" applyBorder="1" applyAlignment="1">
      <alignment horizontal="center" vertical="center"/>
    </xf>
    <xf numFmtId="0" fontId="0" fillId="20" borderId="22" xfId="0" applyFont="1" applyFill="1" applyBorder="1" applyAlignment="1">
      <alignment horizontal="center" vertical="center"/>
    </xf>
    <xf numFmtId="1" fontId="0" fillId="20" borderId="23" xfId="0" applyNumberFormat="1" applyFont="1" applyFill="1" applyBorder="1" applyAlignment="1">
      <alignment horizontal="center" vertical="center"/>
    </xf>
    <xf numFmtId="0" fontId="0" fillId="0" borderId="14" xfId="0" applyFont="1" applyBorder="1" applyAlignment="1">
      <alignment horizontal="center" vertical="center"/>
    </xf>
    <xf numFmtId="0" fontId="0" fillId="20" borderId="23"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3" xfId="0" applyFont="1" applyBorder="1" applyAlignment="1">
      <alignment vertical="center"/>
    </xf>
    <xf numFmtId="0" fontId="38" fillId="21" borderId="33" xfId="0" applyFont="1" applyFill="1" applyBorder="1" applyAlignment="1">
      <alignment horizontal="center" vertical="center"/>
    </xf>
    <xf numFmtId="0" fontId="36" fillId="0" borderId="33" xfId="0" applyFont="1" applyBorder="1" applyAlignment="1">
      <alignment vertical="center"/>
    </xf>
    <xf numFmtId="0" fontId="39" fillId="0" borderId="0" xfId="0" applyFont="1" applyAlignment="1">
      <alignment vertical="center"/>
    </xf>
    <xf numFmtId="0" fontId="39" fillId="0" borderId="33" xfId="0" applyFont="1" applyBorder="1" applyAlignment="1">
      <alignment horizontal="center" vertical="center"/>
    </xf>
    <xf numFmtId="0" fontId="37" fillId="0" borderId="0" xfId="0" applyFont="1" applyAlignment="1">
      <alignment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19" borderId="0" xfId="0" applyFont="1" applyFill="1" applyAlignment="1">
      <alignment vertical="center"/>
    </xf>
    <xf numFmtId="0" fontId="0" fillId="0" borderId="34"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35" xfId="0" applyFont="1" applyFill="1" applyBorder="1" applyAlignment="1">
      <alignment horizontal="right" vertical="center"/>
    </xf>
    <xf numFmtId="0" fontId="39" fillId="0" borderId="33" xfId="0" applyFont="1" applyBorder="1" applyAlignment="1">
      <alignment vertical="center"/>
    </xf>
    <xf numFmtId="0" fontId="0" fillId="0" borderId="36" xfId="0" applyFont="1" applyBorder="1" applyAlignment="1">
      <alignment vertical="center"/>
    </xf>
    <xf numFmtId="0" fontId="37" fillId="0" borderId="33" xfId="0" applyFont="1" applyBorder="1" applyAlignment="1">
      <alignment vertical="center"/>
    </xf>
    <xf numFmtId="0" fontId="39" fillId="0" borderId="22" xfId="0" applyFont="1" applyBorder="1" applyAlignment="1">
      <alignment horizontal="center" vertical="center"/>
    </xf>
    <xf numFmtId="0" fontId="39" fillId="0" borderId="17"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3" xfId="0" applyNumberFormat="1" applyFont="1" applyBorder="1" applyAlignment="1">
      <alignment vertical="center"/>
    </xf>
    <xf numFmtId="49" fontId="39" fillId="0" borderId="0" xfId="0" applyNumberFormat="1" applyFont="1" applyAlignment="1">
      <alignment vertical="center"/>
    </xf>
    <xf numFmtId="0" fontId="39" fillId="0" borderId="17" xfId="0" applyFont="1" applyBorder="1" applyAlignment="1">
      <alignment vertical="center"/>
    </xf>
    <xf numFmtId="49" fontId="39" fillId="0" borderId="17" xfId="0" applyNumberFormat="1" applyFont="1" applyBorder="1" applyAlignment="1">
      <alignment vertical="center"/>
    </xf>
    <xf numFmtId="0" fontId="39" fillId="0" borderId="22" xfId="0" applyFont="1" applyBorder="1" applyAlignment="1">
      <alignment vertical="center"/>
    </xf>
    <xf numFmtId="0" fontId="42" fillId="0" borderId="22" xfId="0" applyFont="1" applyBorder="1" applyAlignment="1">
      <alignment horizontal="center" vertical="center"/>
    </xf>
    <xf numFmtId="0" fontId="42" fillId="0" borderId="0" xfId="0" applyFont="1" applyAlignment="1">
      <alignment vertical="center"/>
    </xf>
    <xf numFmtId="0" fontId="42" fillId="0" borderId="33" xfId="0" applyFont="1" applyBorder="1" applyAlignment="1">
      <alignment horizontal="center" vertical="center"/>
    </xf>
    <xf numFmtId="0" fontId="0" fillId="0" borderId="37" xfId="0" applyFont="1" applyBorder="1" applyAlignment="1">
      <alignment vertical="center"/>
    </xf>
    <xf numFmtId="49" fontId="39" fillId="0" borderId="22" xfId="0" applyNumberFormat="1" applyFont="1" applyBorder="1" applyAlignment="1">
      <alignment vertical="center"/>
    </xf>
    <xf numFmtId="0" fontId="43" fillId="0" borderId="0" xfId="0" applyFont="1" applyAlignment="1">
      <alignment vertical="center"/>
    </xf>
    <xf numFmtId="49" fontId="36" fillId="15" borderId="0" xfId="0" applyNumberFormat="1" applyFont="1" applyFill="1" applyAlignment="1">
      <alignment horizontal="center" vertical="center"/>
    </xf>
    <xf numFmtId="49" fontId="37" fillId="0" borderId="0" xfId="0" applyNumberFormat="1" applyFont="1" applyAlignment="1">
      <alignment horizontal="center" vertical="center"/>
    </xf>
    <xf numFmtId="49" fontId="36" fillId="0" borderId="0" xfId="0" applyNumberFormat="1" applyFont="1" applyAlignment="1">
      <alignment horizontal="center" vertical="center"/>
    </xf>
    <xf numFmtId="49" fontId="37" fillId="0" borderId="0" xfId="0" applyNumberFormat="1" applyFont="1" applyAlignment="1">
      <alignment vertical="center"/>
    </xf>
    <xf numFmtId="0" fontId="8" fillId="0" borderId="0" xfId="0" applyFont="1" applyAlignment="1">
      <alignment horizontal="right" vertical="center"/>
    </xf>
    <xf numFmtId="0" fontId="37" fillId="0" borderId="0" xfId="0" applyFont="1" applyAlignment="1">
      <alignment horizontal="left" vertical="center"/>
    </xf>
    <xf numFmtId="49" fontId="0" fillId="19" borderId="0" xfId="0" applyNumberFormat="1" applyFont="1" applyFill="1" applyAlignment="1">
      <alignment vertical="center"/>
    </xf>
    <xf numFmtId="49" fontId="25" fillId="19" borderId="0" xfId="0" applyNumberFormat="1" applyFont="1" applyFill="1" applyAlignment="1">
      <alignment horizontal="center" vertical="center"/>
    </xf>
    <xf numFmtId="49" fontId="44" fillId="0" borderId="0" xfId="0" applyNumberFormat="1" applyFont="1" applyAlignment="1">
      <alignment vertical="center"/>
    </xf>
    <xf numFmtId="49" fontId="45" fillId="0" borderId="0" xfId="0" applyNumberFormat="1" applyFont="1" applyAlignment="1">
      <alignment horizontal="center" vertical="center"/>
    </xf>
    <xf numFmtId="49" fontId="44" fillId="19" borderId="0" xfId="0" applyNumberFormat="1" applyFont="1" applyFill="1" applyAlignment="1">
      <alignment vertical="center"/>
    </xf>
    <xf numFmtId="49" fontId="45" fillId="19" borderId="0" xfId="0" applyNumberFormat="1" applyFont="1" applyFill="1" applyAlignment="1">
      <alignment vertical="center"/>
    </xf>
    <xf numFmtId="0" fontId="0" fillId="19" borderId="0" xfId="0" applyFill="1" applyAlignment="1">
      <alignment vertical="center"/>
    </xf>
    <xf numFmtId="0" fontId="20" fillId="15" borderId="13" xfId="0" applyFont="1" applyFill="1" applyBorder="1" applyAlignment="1">
      <alignment vertical="center"/>
    </xf>
    <xf numFmtId="0" fontId="20" fillId="15" borderId="38" xfId="0" applyFont="1" applyFill="1" applyBorder="1" applyAlignment="1">
      <alignment vertical="center"/>
    </xf>
    <xf numFmtId="0" fontId="20" fillId="15" borderId="39" xfId="0" applyFont="1" applyFill="1" applyBorder="1" applyAlignment="1">
      <alignment vertical="center"/>
    </xf>
    <xf numFmtId="49" fontId="21" fillId="15" borderId="38" xfId="0" applyNumberFormat="1" applyFont="1" applyFill="1" applyBorder="1" applyAlignment="1">
      <alignment horizontal="center" vertical="center"/>
    </xf>
    <xf numFmtId="49" fontId="21" fillId="15" borderId="38" xfId="0" applyNumberFormat="1" applyFont="1" applyFill="1" applyBorder="1" applyAlignment="1">
      <alignment vertical="center"/>
    </xf>
    <xf numFmtId="49" fontId="21" fillId="15" borderId="38"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8"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8" xfId="0" applyNumberFormat="1" applyFont="1" applyFill="1" applyBorder="1" applyAlignment="1">
      <alignment horizontal="left" vertical="center"/>
    </xf>
    <xf numFmtId="49" fontId="20" fillId="0" borderId="38"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40"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41" xfId="0" applyNumberFormat="1" applyFont="1" applyFill="1" applyBorder="1" applyAlignment="1">
      <alignment vertical="center"/>
    </xf>
    <xf numFmtId="49" fontId="20" fillId="15" borderId="42"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3" xfId="0" applyFont="1" applyBorder="1" applyAlignment="1">
      <alignment vertical="center"/>
    </xf>
    <xf numFmtId="49" fontId="33" fillId="0" borderId="33" xfId="0" applyNumberFormat="1" applyFont="1" applyBorder="1" applyAlignment="1">
      <alignment vertical="center"/>
    </xf>
    <xf numFmtId="49" fontId="8" fillId="0" borderId="33" xfId="0" applyNumberFormat="1" applyFont="1" applyBorder="1" applyAlignment="1">
      <alignment vertical="center"/>
    </xf>
    <xf numFmtId="49" fontId="33" fillId="0" borderId="22" xfId="0" applyNumberFormat="1" applyFont="1" applyBorder="1" applyAlignment="1">
      <alignment vertical="center"/>
    </xf>
    <xf numFmtId="49" fontId="8" fillId="0" borderId="43" xfId="0" applyNumberFormat="1" applyFont="1" applyBorder="1" applyAlignment="1">
      <alignment vertical="center"/>
    </xf>
    <xf numFmtId="49" fontId="8" fillId="0" borderId="22" xfId="0" applyNumberFormat="1" applyFont="1" applyBorder="1" applyAlignment="1">
      <alignment horizontal="right" vertical="center"/>
    </xf>
    <xf numFmtId="0" fontId="8" fillId="15" borderId="40"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43" xfId="0" applyFont="1" applyFill="1" applyBorder="1" applyAlignment="1">
      <alignment vertical="center"/>
    </xf>
    <xf numFmtId="0" fontId="20" fillId="15" borderId="33" xfId="0" applyFont="1" applyFill="1" applyBorder="1" applyAlignment="1">
      <alignment vertical="center"/>
    </xf>
    <xf numFmtId="0" fontId="20" fillId="15" borderId="44" xfId="0" applyFont="1" applyFill="1" applyBorder="1" applyAlignment="1">
      <alignment vertical="center"/>
    </xf>
    <xf numFmtId="0" fontId="8" fillId="0" borderId="17" xfId="0" applyFont="1" applyBorder="1" applyAlignment="1">
      <alignment horizontal="right" vertical="center"/>
    </xf>
    <xf numFmtId="0" fontId="8" fillId="0" borderId="22" xfId="0" applyFont="1" applyBorder="1" applyAlignment="1">
      <alignment horizontal="right" vertical="center"/>
    </xf>
    <xf numFmtId="49" fontId="8" fillId="0" borderId="33" xfId="0" applyNumberFormat="1" applyFont="1" applyBorder="1" applyAlignment="1">
      <alignment horizontal="center" vertical="center"/>
    </xf>
    <xf numFmtId="0" fontId="8" fillId="19" borderId="33" xfId="0" applyFont="1" applyFill="1" applyBorder="1" applyAlignment="1">
      <alignment vertical="center"/>
    </xf>
    <xf numFmtId="49" fontId="8" fillId="19" borderId="33" xfId="0" applyNumberFormat="1" applyFont="1" applyFill="1" applyBorder="1" applyAlignment="1">
      <alignment horizontal="center" vertical="center"/>
    </xf>
    <xf numFmtId="49" fontId="8" fillId="19" borderId="22" xfId="0" applyNumberFormat="1" applyFont="1" applyFill="1" applyBorder="1" applyAlignment="1">
      <alignment vertical="center"/>
    </xf>
    <xf numFmtId="49" fontId="27" fillId="0" borderId="33" xfId="0" applyNumberFormat="1" applyFont="1" applyBorder="1" applyAlignment="1">
      <alignment horizontal="center" vertical="center"/>
    </xf>
    <xf numFmtId="0" fontId="41" fillId="22" borderId="22" xfId="0" applyFont="1" applyFill="1" applyBorder="1" applyAlignment="1">
      <alignment horizontal="right" vertical="center"/>
    </xf>
    <xf numFmtId="0" fontId="40" fillId="19" borderId="17" xfId="0" applyFont="1" applyFill="1" applyBorder="1" applyAlignment="1">
      <alignment vertical="center"/>
    </xf>
    <xf numFmtId="0" fontId="40" fillId="19" borderId="33" xfId="0" applyFont="1" applyFill="1" applyBorder="1" applyAlignment="1">
      <alignment vertical="center"/>
    </xf>
    <xf numFmtId="0" fontId="40" fillId="19" borderId="22" xfId="0" applyFont="1" applyFill="1" applyBorder="1" applyAlignment="1">
      <alignment vertical="center"/>
    </xf>
    <xf numFmtId="0" fontId="46" fillId="19" borderId="0" xfId="0" applyFont="1" applyFill="1" applyAlignment="1">
      <alignment horizontal="right" vertical="center"/>
    </xf>
    <xf numFmtId="0" fontId="47" fillId="0" borderId="0" xfId="0" applyFont="1" applyAlignment="1">
      <alignment vertical="center"/>
    </xf>
    <xf numFmtId="0" fontId="39" fillId="0" borderId="22" xfId="0" applyFont="1" applyBorder="1" applyAlignment="1">
      <alignment horizontal="right" vertical="center"/>
    </xf>
    <xf numFmtId="0" fontId="41" fillId="22" borderId="0" xfId="0" applyFont="1" applyFill="1" applyAlignment="1">
      <alignment horizontal="right" vertical="center"/>
    </xf>
    <xf numFmtId="0" fontId="23" fillId="0" borderId="0" xfId="0" applyFont="1" applyAlignment="1">
      <alignment/>
    </xf>
    <xf numFmtId="0" fontId="23" fillId="0" borderId="22" xfId="0" applyFont="1" applyBorder="1" applyAlignment="1">
      <alignment vertical="center"/>
    </xf>
    <xf numFmtId="49" fontId="48" fillId="15" borderId="30" xfId="0" applyNumberFormat="1" applyFont="1" applyFill="1" applyBorder="1" applyAlignment="1">
      <alignment horizontal="center" wrapText="1"/>
    </xf>
    <xf numFmtId="49" fontId="49" fillId="15" borderId="0" xfId="34" applyNumberFormat="1" applyFont="1" applyFill="1" applyAlignment="1">
      <alignment horizontal="right" vertical="center"/>
    </xf>
    <xf numFmtId="1" fontId="0" fillId="0" borderId="0" xfId="0" applyNumberFormat="1" applyAlignment="1">
      <alignment vertical="center"/>
    </xf>
    <xf numFmtId="0" fontId="0" fillId="20" borderId="0" xfId="0" applyFill="1" applyAlignment="1">
      <alignment vertical="center"/>
    </xf>
    <xf numFmtId="1" fontId="0" fillId="20" borderId="0" xfId="0" applyNumberFormat="1" applyFill="1" applyAlignment="1">
      <alignment vertical="center"/>
    </xf>
    <xf numFmtId="49" fontId="50" fillId="0" borderId="0" xfId="0" applyNumberFormat="1" applyFont="1" applyAlignment="1">
      <alignment vertical="top"/>
    </xf>
    <xf numFmtId="0" fontId="23" fillId="0" borderId="22" xfId="0" applyFont="1" applyBorder="1" applyAlignment="1">
      <alignment horizontal="center" vertical="center"/>
    </xf>
    <xf numFmtId="0" fontId="23" fillId="20" borderId="0" xfId="0" applyFont="1" applyFill="1" applyAlignment="1">
      <alignment vertical="center"/>
    </xf>
    <xf numFmtId="0" fontId="0" fillId="20" borderId="0" xfId="0" applyFill="1" applyAlignment="1">
      <alignment/>
    </xf>
    <xf numFmtId="0" fontId="0" fillId="0" borderId="23" xfId="0" applyFont="1" applyFill="1" applyBorder="1" applyAlignment="1">
      <alignment horizontal="center" vertical="center"/>
    </xf>
    <xf numFmtId="197" fontId="0" fillId="0" borderId="21" xfId="0" applyNumberFormat="1" applyFont="1" applyBorder="1" applyAlignment="1">
      <alignment horizontal="center" vertical="center"/>
    </xf>
    <xf numFmtId="49" fontId="20" fillId="19" borderId="41" xfId="0" applyNumberFormat="1" applyFont="1" applyFill="1" applyBorder="1" applyAlignment="1">
      <alignment vertical="center"/>
    </xf>
    <xf numFmtId="0" fontId="43" fillId="0" borderId="45" xfId="0" applyFont="1" applyFill="1" applyBorder="1" applyAlignment="1">
      <alignment wrapText="1"/>
    </xf>
    <xf numFmtId="0" fontId="43" fillId="0" borderId="46" xfId="0" applyFont="1" applyFill="1" applyBorder="1" applyAlignment="1">
      <alignment wrapText="1"/>
    </xf>
    <xf numFmtId="0" fontId="43" fillId="0" borderId="47" xfId="0" applyFont="1" applyFill="1" applyBorder="1" applyAlignment="1">
      <alignment wrapText="1"/>
    </xf>
    <xf numFmtId="0" fontId="43" fillId="0" borderId="0" xfId="0" applyFont="1" applyAlignment="1">
      <alignment horizontal="left"/>
    </xf>
    <xf numFmtId="0" fontId="43" fillId="0" borderId="45" xfId="0" applyFont="1" applyFill="1" applyBorder="1" applyAlignment="1">
      <alignment horizontal="right" wrapText="1"/>
    </xf>
    <xf numFmtId="0" fontId="43" fillId="0" borderId="46" xfId="0" applyFont="1" applyFill="1" applyBorder="1" applyAlignment="1">
      <alignment horizontal="right" wrapText="1"/>
    </xf>
    <xf numFmtId="14" fontId="16" fillId="0" borderId="16" xfId="0" applyNumberFormat="1" applyFont="1" applyBorder="1" applyAlignment="1">
      <alignment horizontal="left" vertical="center"/>
    </xf>
    <xf numFmtId="14" fontId="17" fillId="0" borderId="16"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41">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228600</xdr:colOff>
      <xdr:row>7</xdr:row>
      <xdr:rowOff>0</xdr:rowOff>
    </xdr:from>
    <xdr:ext cx="4181475" cy="7896225"/>
    <xdr:sp>
      <xdr:nvSpPr>
        <xdr:cNvPr id="1" name="Text Box 6"/>
        <xdr:cNvSpPr txBox="1">
          <a:spLocks noChangeArrowheads="1"/>
        </xdr:cNvSpPr>
      </xdr:nvSpPr>
      <xdr:spPr>
        <a:xfrm>
          <a:off x="3933825" y="1590675"/>
          <a:ext cx="4181475" cy="78962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This Player List is used only to produce dropdown lists of player names in the Order of Plays.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how to use it: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1) SINGLES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one of your Qual or Main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(Qual/Main; Boys/Girls - one a a time), highlight columns B-D for all players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2) DOUBLES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Once you have finalised your one of your Doubles Draw Prep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In the Draw Prep List (Boys/Girls - one a a time), highlight columns B-D for all teams accepted in that event.
</a:t>
          </a:r>
          <a:r>
            <a:rPr lang="en-US" cap="none" sz="1000" b="0" i="0" u="none" baseline="0">
              <a:solidFill>
                <a:srgbClr val="000000"/>
              </a:solidFill>
              <a:latin typeface="Arial"/>
              <a:ea typeface="Arial"/>
              <a:cs typeface="Arial"/>
            </a:rPr>
            <a:t>b)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c) Return to the Draw Prep List, highlight columns G-I for all teams accepted in that event.
</a:t>
          </a:r>
          <a:r>
            <a:rPr lang="en-US" cap="none" sz="1000" b="0" i="0" u="none" baseline="0">
              <a:solidFill>
                <a:srgbClr val="000000"/>
              </a:solidFill>
              <a:latin typeface="Arial"/>
              <a:ea typeface="Arial"/>
              <a:cs typeface="Arial"/>
            </a:rPr>
            <a:t>d) Copy the selection and move to this sheet, click the first </a:t>
          </a:r>
          <a:r>
            <a:rPr lang="en-US" cap="none" sz="1000" b="1" i="0" u="none" baseline="0">
              <a:solidFill>
                <a:srgbClr val="000000"/>
              </a:solidFill>
              <a:latin typeface="Arial"/>
              <a:ea typeface="Arial"/>
              <a:cs typeface="Arial"/>
            </a:rPr>
            <a:t>empty</a:t>
          </a:r>
          <a:r>
            <a:rPr lang="en-US" cap="none" sz="1000" b="0" i="0" u="none" baseline="0">
              <a:solidFill>
                <a:srgbClr val="000000"/>
              </a:solidFill>
              <a:latin typeface="Arial"/>
              <a:ea typeface="Arial"/>
              <a:cs typeface="Arial"/>
            </a:rPr>
            <a:t> cell in Column B and paste.
</a:t>
          </a:r>
          <a:r>
            <a:rPr lang="en-US" cap="none" sz="1000" b="0" i="0" u="none" baseline="0">
              <a:solidFill>
                <a:srgbClr val="000000"/>
              </a:solidFill>
              <a:latin typeface="Arial"/>
              <a:ea typeface="Arial"/>
              <a:cs typeface="Arial"/>
            </a:rPr>
            <a:t>e) Then click the "Sort Alpha" button at the top of this page.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3) DUPLICATE NAMES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After a "Sort Alpha" you may find that you have duplicates of the same name in this list</a:t>
          </a:r>
          <a:r>
            <a:rPr lang="en-US" cap="none" sz="1000" b="0" i="0" u="none" baseline="0">
              <a:solidFill>
                <a:srgbClr val="000000"/>
              </a:solidFill>
              <a:latin typeface="Arial"/>
              <a:ea typeface="Arial"/>
              <a:cs typeface="Arial"/>
            </a:rPr>
            <a:t> (coming from Qualifying, Singles Main Draw and/or Doubles). To get rid of these duplicates:
</a:t>
          </a:r>
          <a:r>
            <a:rPr lang="en-US" cap="none" sz="1000" b="0" i="0" u="none" baseline="0">
              <a:solidFill>
                <a:srgbClr val="000000"/>
              </a:solidFill>
              <a:latin typeface="Arial"/>
              <a:ea typeface="Arial"/>
              <a:cs typeface="Arial"/>
            </a:rPr>
            <a:t>a) Highlight the B-D cells for each duplicate and click the delete button on your keyboard.
</a:t>
          </a:r>
          <a:r>
            <a:rPr lang="en-US" cap="none" sz="1000" b="0" i="0" u="none" baseline="0">
              <a:solidFill>
                <a:srgbClr val="000000"/>
              </a:solidFill>
              <a:latin typeface="Arial"/>
              <a:ea typeface="Arial"/>
              <a:cs typeface="Arial"/>
            </a:rPr>
            <a:t>b) When you have gone through the entire list: Click "Sort Alpha" again and the players should appear only once in the list.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4) PLAYERS NO LONGER IN THE DRAW</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your Qualifying events are over,</a:t>
          </a:r>
          <a:r>
            <a:rPr lang="en-US" cap="none" sz="1000" b="0" i="0" u="none" baseline="0">
              <a:solidFill>
                <a:srgbClr val="000000"/>
              </a:solidFill>
              <a:latin typeface="Arial"/>
              <a:ea typeface="Arial"/>
              <a:cs typeface="Arial"/>
            </a:rPr>
            <a:t> you probably prefer not to have their names in the dropdown lists in the Order of Plays. Then:
</a:t>
          </a:r>
          <a:r>
            <a:rPr lang="en-US" cap="none" sz="1000" b="0" i="0" u="none" baseline="0">
              <a:solidFill>
                <a:srgbClr val="000000"/>
              </a:solidFill>
              <a:latin typeface="Arial"/>
              <a:ea typeface="Arial"/>
              <a:cs typeface="Arial"/>
            </a:rPr>
            <a:t>a) Select all lines in Column B-D in </a:t>
          </a:r>
          <a:r>
            <a:rPr lang="en-US" cap="none" sz="1000" b="1" i="0" u="none" baseline="0">
              <a:solidFill>
                <a:srgbClr val="000000"/>
              </a:solidFill>
              <a:latin typeface="Arial"/>
              <a:ea typeface="Arial"/>
              <a:cs typeface="Arial"/>
            </a:rPr>
            <a:t>this</a:t>
          </a:r>
          <a:r>
            <a:rPr lang="en-US" cap="none" sz="1000" b="0" i="0" u="none" baseline="0">
              <a:solidFill>
                <a:srgbClr val="000000"/>
              </a:solidFill>
              <a:latin typeface="Arial"/>
              <a:ea typeface="Arial"/>
              <a:cs typeface="Arial"/>
            </a:rPr>
            <a:t> sheet and click the "Clear List" button on this sheet.
</a:t>
          </a:r>
          <a:r>
            <a:rPr lang="en-US" cap="none" sz="1000" b="0" i="0" u="none" baseline="0">
              <a:solidFill>
                <a:srgbClr val="000000"/>
              </a:solidFill>
              <a:latin typeface="Arial"/>
              <a:ea typeface="Arial"/>
              <a:cs typeface="Arial"/>
            </a:rPr>
            <a:t>b) Then for each of your Main Draws (Singles/Doubles, Boys/Girls) go through the process described in 1-3 above (do not include the Qual Draw Prep lists this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can hold a maximum of 512 player names.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NB! This list does NOT produce the Boys and Girls Player Lists that are to be sent to the ITF Office as part of your report.
</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F8" sqref="F8"/>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80</v>
      </c>
      <c r="B6" s="26"/>
      <c r="C6" s="27"/>
      <c r="D6" s="28"/>
      <c r="E6" s="29" t="s">
        <v>50</v>
      </c>
      <c r="F6" s="5"/>
      <c r="G6" s="5"/>
    </row>
    <row r="7" spans="1:7" s="18" customFormat="1" ht="15" customHeight="1">
      <c r="A7" s="20" t="s">
        <v>56</v>
      </c>
      <c r="B7" s="21"/>
      <c r="C7" s="21"/>
      <c r="D7" s="148" t="s">
        <v>44</v>
      </c>
      <c r="E7" s="257" t="s">
        <v>43</v>
      </c>
      <c r="F7" s="23"/>
      <c r="G7" s="24"/>
    </row>
    <row r="8" spans="1:7" s="2" customFormat="1" ht="16.5" customHeight="1">
      <c r="A8" s="30" t="s">
        <v>4</v>
      </c>
      <c r="B8" s="31"/>
      <c r="C8" s="32"/>
      <c r="D8" s="33"/>
      <c r="E8" s="34"/>
      <c r="F8" s="5"/>
      <c r="G8" s="5"/>
    </row>
    <row r="9" spans="1:7" s="2" customFormat="1" ht="15" customHeight="1">
      <c r="A9" s="20" t="s">
        <v>51</v>
      </c>
      <c r="B9" s="21"/>
      <c r="C9" s="21" t="s">
        <v>52</v>
      </c>
      <c r="D9" s="21" t="s">
        <v>53</v>
      </c>
      <c r="E9" s="35" t="s">
        <v>55</v>
      </c>
      <c r="F9" s="5"/>
      <c r="G9" s="5"/>
    </row>
    <row r="10" spans="1:7" s="2" customFormat="1" ht="12.75">
      <c r="A10" s="37" t="s">
        <v>81</v>
      </c>
      <c r="B10" s="38"/>
      <c r="C10" s="39" t="s">
        <v>82</v>
      </c>
      <c r="D10" s="40"/>
      <c r="E10" s="41" t="s">
        <v>83</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45</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10" activePane="bottomLeft" state="frozen"/>
      <selection pane="topLeft" activeCell="A4" sqref="A4:C4"/>
      <selection pane="bottomLeft" activeCell="P7" sqref="P7:P30"/>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6ο ΕΝΩΣΙΑΚΟ</v>
      </c>
      <c r="B1" s="67"/>
      <c r="C1" s="67"/>
      <c r="D1" s="107" t="s">
        <v>14</v>
      </c>
      <c r="E1" s="107"/>
      <c r="F1" s="107"/>
      <c r="G1" s="89"/>
      <c r="H1" s="68"/>
      <c r="I1" s="69"/>
      <c r="J1" s="69"/>
      <c r="K1" s="69"/>
      <c r="L1" s="69"/>
      <c r="M1" s="69"/>
      <c r="N1" s="69"/>
      <c r="O1" s="69"/>
      <c r="P1" s="69"/>
      <c r="Q1" s="69"/>
      <c r="R1" s="90"/>
    </row>
    <row r="2" spans="1:18" ht="13.5" thickBot="1">
      <c r="A2" s="70" t="str">
        <f>'Week SetUp'!$A$8</f>
        <v>ITF Junior Circuit</v>
      </c>
      <c r="B2" s="70"/>
      <c r="C2" s="61"/>
      <c r="D2" s="107" t="s">
        <v>15</v>
      </c>
      <c r="E2" s="107"/>
      <c r="F2" s="77"/>
      <c r="G2" s="77"/>
      <c r="H2" s="77"/>
      <c r="I2" s="77"/>
      <c r="J2" s="68"/>
      <c r="K2" s="68"/>
      <c r="L2" s="68"/>
      <c r="M2" s="68"/>
      <c r="N2" s="68"/>
      <c r="O2" s="92"/>
      <c r="P2" s="60"/>
      <c r="Q2" s="60"/>
      <c r="R2" s="92"/>
    </row>
    <row r="3" spans="1:21" s="2" customFormat="1" ht="13.5" thickBot="1">
      <c r="A3" s="108" t="s">
        <v>16</v>
      </c>
      <c r="B3" s="109"/>
      <c r="C3" s="110"/>
      <c r="D3" s="22"/>
      <c r="E3" s="111"/>
      <c r="F3" s="111"/>
      <c r="G3" s="111"/>
      <c r="H3" s="22"/>
      <c r="I3" s="112"/>
      <c r="J3" s="113"/>
      <c r="K3" s="93"/>
      <c r="L3" s="114"/>
      <c r="M3" s="114"/>
      <c r="N3" s="114"/>
      <c r="O3" s="93" t="s">
        <v>12</v>
      </c>
      <c r="P3" s="94"/>
      <c r="Q3" s="115"/>
      <c r="R3" s="116"/>
      <c r="T3" s="259" t="s">
        <v>46</v>
      </c>
      <c r="U3" s="260" t="e">
        <f>YEAR($A$5)-18</f>
        <v>#VALUE!</v>
      </c>
    </row>
    <row r="4" spans="1:21" s="2" customFormat="1" ht="12.75">
      <c r="A4" s="57" t="s">
        <v>51</v>
      </c>
      <c r="B4" s="57"/>
      <c r="C4" s="56" t="s">
        <v>52</v>
      </c>
      <c r="D4" s="57" t="s">
        <v>53</v>
      </c>
      <c r="E4" s="117"/>
      <c r="F4" s="117"/>
      <c r="G4" s="117"/>
      <c r="H4" s="56"/>
      <c r="I4" s="95"/>
      <c r="J4" s="58" t="s">
        <v>54</v>
      </c>
      <c r="K4" s="118"/>
      <c r="L4" s="119"/>
      <c r="M4" s="119"/>
      <c r="N4" s="119"/>
      <c r="O4" s="118"/>
      <c r="P4" s="96"/>
      <c r="Q4" s="96"/>
      <c r="R4" s="120"/>
      <c r="T4" s="259" t="s">
        <v>47</v>
      </c>
      <c r="U4" s="260" t="e">
        <f>YEAR($A$5)-13</f>
        <v>#VALUE!</v>
      </c>
    </row>
    <row r="5" spans="1:18" s="2" customFormat="1" ht="13.5" thickBot="1">
      <c r="A5" s="274" t="str">
        <f>'Week SetUp'!$A$10</f>
        <v>05-06/09/2009</v>
      </c>
      <c r="B5" s="274"/>
      <c r="C5" s="71" t="str">
        <f>'Week SetUp'!$C$10</f>
        <v>Α.Ο.Α.ΚΑΒΑΛΑΣ</v>
      </c>
      <c r="D5" s="72">
        <f>'Week SetUp'!$D$10</f>
        <v>0</v>
      </c>
      <c r="E5" s="72"/>
      <c r="F5" s="72"/>
      <c r="G5" s="72">
        <f>'Week SetUp'!$A$12</f>
        <v>0</v>
      </c>
      <c r="H5" s="72"/>
      <c r="I5" s="121"/>
      <c r="J5" s="63" t="str">
        <f>'Week SetUp'!$E$10</f>
        <v>ΘΟΔΩΡΗΣ ΠΙΚΑΖΗΣ</v>
      </c>
      <c r="K5" s="122"/>
      <c r="L5" s="63"/>
      <c r="M5" s="63"/>
      <c r="N5" s="63"/>
      <c r="O5" s="122"/>
      <c r="P5" s="72"/>
      <c r="Q5" s="72"/>
      <c r="R5" s="123">
        <f>COUNTA(R7:R134)</f>
        <v>0</v>
      </c>
    </row>
    <row r="6" spans="1:18" ht="30" customHeight="1" thickBot="1">
      <c r="A6" s="97" t="s">
        <v>11</v>
      </c>
      <c r="B6" s="80" t="s">
        <v>57</v>
      </c>
      <c r="C6" s="80" t="s">
        <v>58</v>
      </c>
      <c r="D6" s="80" t="s">
        <v>52</v>
      </c>
      <c r="E6" s="256" t="s">
        <v>51</v>
      </c>
      <c r="F6" s="99" t="s">
        <v>17</v>
      </c>
      <c r="G6" s="99" t="s">
        <v>18</v>
      </c>
      <c r="H6" s="100" t="s">
        <v>19</v>
      </c>
      <c r="I6" s="100" t="s">
        <v>20</v>
      </c>
      <c r="J6" s="99" t="s">
        <v>21</v>
      </c>
      <c r="K6" s="124"/>
      <c r="L6" s="102"/>
      <c r="M6" s="101" t="s">
        <v>22</v>
      </c>
      <c r="N6" s="102"/>
      <c r="O6" s="98" t="s">
        <v>13</v>
      </c>
      <c r="P6" s="103" t="s">
        <v>49</v>
      </c>
      <c r="Q6" s="125" t="s">
        <v>23</v>
      </c>
      <c r="R6" s="99" t="s">
        <v>24</v>
      </c>
    </row>
    <row r="7" spans="1:18" s="11" customFormat="1" ht="18.75" customHeight="1">
      <c r="A7" s="104">
        <v>1</v>
      </c>
      <c r="B7" s="268" t="s">
        <v>84</v>
      </c>
      <c r="C7" s="268" t="s">
        <v>103</v>
      </c>
      <c r="D7" s="268" t="s">
        <v>121</v>
      </c>
      <c r="E7" s="268" t="s">
        <v>128</v>
      </c>
      <c r="F7" s="268" t="s">
        <v>130</v>
      </c>
      <c r="G7" s="126"/>
      <c r="H7" s="86"/>
      <c r="I7" s="86"/>
      <c r="J7" s="87"/>
      <c r="K7" s="106"/>
      <c r="L7" s="127"/>
      <c r="M7" s="128">
        <f aca="true" t="shared" si="0" ref="M7:M38">IF(R7="",999,R7)</f>
        <v>999</v>
      </c>
      <c r="N7" s="127"/>
      <c r="O7" s="129"/>
      <c r="P7" s="272">
        <v>75</v>
      </c>
      <c r="Q7" s="130">
        <f aca="true" t="shared" si="1" ref="Q7:Q38">IF(O7="DA",1,IF(O7="WC",2,IF(O7="SE",3,IF(O7="Q",4,IF(O7="LL",5,999)))))</f>
        <v>999</v>
      </c>
      <c r="R7" s="87"/>
    </row>
    <row r="8" spans="1:18" s="11" customFormat="1" ht="18.75" customHeight="1">
      <c r="A8" s="104">
        <v>2</v>
      </c>
      <c r="B8" s="268" t="s">
        <v>85</v>
      </c>
      <c r="C8" s="268" t="s">
        <v>104</v>
      </c>
      <c r="D8" s="268" t="s">
        <v>122</v>
      </c>
      <c r="E8" s="268" t="s">
        <v>128</v>
      </c>
      <c r="F8" s="268" t="s">
        <v>131</v>
      </c>
      <c r="G8" s="126"/>
      <c r="H8" s="86"/>
      <c r="I8" s="86"/>
      <c r="J8" s="87"/>
      <c r="K8" s="106"/>
      <c r="L8" s="127"/>
      <c r="M8" s="128">
        <f t="shared" si="0"/>
        <v>999</v>
      </c>
      <c r="N8" s="127"/>
      <c r="O8" s="86"/>
      <c r="P8" s="272">
        <v>60</v>
      </c>
      <c r="Q8" s="130">
        <f t="shared" si="1"/>
        <v>999</v>
      </c>
      <c r="R8" s="87"/>
    </row>
    <row r="9" spans="1:18" s="11" customFormat="1" ht="18.75" customHeight="1">
      <c r="A9" s="104">
        <v>3</v>
      </c>
      <c r="B9" s="268" t="s">
        <v>86</v>
      </c>
      <c r="C9" s="268" t="s">
        <v>105</v>
      </c>
      <c r="D9" s="268" t="s">
        <v>123</v>
      </c>
      <c r="E9" s="268" t="s">
        <v>129</v>
      </c>
      <c r="F9" s="268" t="s">
        <v>132</v>
      </c>
      <c r="G9" s="126"/>
      <c r="H9" s="86"/>
      <c r="I9" s="86"/>
      <c r="J9" s="87"/>
      <c r="K9" s="106"/>
      <c r="L9" s="127"/>
      <c r="M9" s="128">
        <f t="shared" si="0"/>
        <v>999</v>
      </c>
      <c r="N9" s="127"/>
      <c r="O9" s="86"/>
      <c r="P9" s="272">
        <v>53</v>
      </c>
      <c r="Q9" s="130">
        <f t="shared" si="1"/>
        <v>999</v>
      </c>
      <c r="R9" s="87"/>
    </row>
    <row r="10" spans="1:18" s="11" customFormat="1" ht="18.75" customHeight="1">
      <c r="A10" s="104">
        <v>4</v>
      </c>
      <c r="B10" s="268" t="s">
        <v>87</v>
      </c>
      <c r="C10" s="268" t="s">
        <v>106</v>
      </c>
      <c r="D10" s="268" t="s">
        <v>124</v>
      </c>
      <c r="E10" s="268" t="s">
        <v>128</v>
      </c>
      <c r="F10" s="268" t="s">
        <v>133</v>
      </c>
      <c r="G10" s="126"/>
      <c r="H10" s="86"/>
      <c r="I10" s="86"/>
      <c r="J10" s="87"/>
      <c r="K10" s="106"/>
      <c r="L10" s="127"/>
      <c r="M10" s="128">
        <f t="shared" si="0"/>
        <v>999</v>
      </c>
      <c r="N10" s="127"/>
      <c r="O10" s="86"/>
      <c r="P10" s="272">
        <v>47</v>
      </c>
      <c r="Q10" s="130">
        <f t="shared" si="1"/>
        <v>999</v>
      </c>
      <c r="R10" s="87"/>
    </row>
    <row r="11" spans="1:18" s="11" customFormat="1" ht="18.75" customHeight="1">
      <c r="A11" s="104">
        <v>5</v>
      </c>
      <c r="B11" s="268" t="s">
        <v>88</v>
      </c>
      <c r="C11" s="268" t="s">
        <v>107</v>
      </c>
      <c r="D11" s="268" t="s">
        <v>122</v>
      </c>
      <c r="E11" s="268" t="s">
        <v>129</v>
      </c>
      <c r="F11" s="268" t="s">
        <v>134</v>
      </c>
      <c r="G11" s="126"/>
      <c r="H11" s="86"/>
      <c r="I11" s="86"/>
      <c r="J11" s="87"/>
      <c r="K11" s="106"/>
      <c r="L11" s="127"/>
      <c r="M11" s="128">
        <f t="shared" si="0"/>
        <v>999</v>
      </c>
      <c r="N11" s="127"/>
      <c r="O11" s="86"/>
      <c r="P11" s="272">
        <v>40</v>
      </c>
      <c r="Q11" s="130">
        <f t="shared" si="1"/>
        <v>999</v>
      </c>
      <c r="R11" s="87"/>
    </row>
    <row r="12" spans="1:18" s="11" customFormat="1" ht="18.75" customHeight="1">
      <c r="A12" s="104">
        <v>6</v>
      </c>
      <c r="B12" s="268" t="s">
        <v>89</v>
      </c>
      <c r="C12" s="268" t="s">
        <v>108</v>
      </c>
      <c r="D12" s="268" t="s">
        <v>123</v>
      </c>
      <c r="E12" s="268" t="s">
        <v>129</v>
      </c>
      <c r="F12" s="268" t="s">
        <v>135</v>
      </c>
      <c r="G12" s="126"/>
      <c r="H12" s="86"/>
      <c r="I12" s="86"/>
      <c r="J12" s="87"/>
      <c r="K12" s="106"/>
      <c r="L12" s="127"/>
      <c r="M12" s="128">
        <f t="shared" si="0"/>
        <v>999</v>
      </c>
      <c r="N12" s="127"/>
      <c r="O12" s="86"/>
      <c r="P12" s="272">
        <v>30</v>
      </c>
      <c r="Q12" s="130">
        <f t="shared" si="1"/>
        <v>999</v>
      </c>
      <c r="R12" s="87"/>
    </row>
    <row r="13" spans="1:18" s="11" customFormat="1" ht="18.75" customHeight="1">
      <c r="A13" s="104">
        <v>7</v>
      </c>
      <c r="B13" s="268" t="s">
        <v>90</v>
      </c>
      <c r="C13" s="268" t="s">
        <v>109</v>
      </c>
      <c r="D13" s="268" t="s">
        <v>122</v>
      </c>
      <c r="E13" s="268" t="s">
        <v>129</v>
      </c>
      <c r="F13" s="268" t="s">
        <v>136</v>
      </c>
      <c r="G13" s="126"/>
      <c r="H13" s="86"/>
      <c r="I13" s="86"/>
      <c r="J13" s="87"/>
      <c r="K13" s="106"/>
      <c r="L13" s="127"/>
      <c r="M13" s="128">
        <f t="shared" si="0"/>
        <v>999</v>
      </c>
      <c r="N13" s="127"/>
      <c r="O13" s="86"/>
      <c r="P13" s="272">
        <v>29</v>
      </c>
      <c r="Q13" s="130">
        <f t="shared" si="1"/>
        <v>999</v>
      </c>
      <c r="R13" s="87"/>
    </row>
    <row r="14" spans="1:18" s="11" customFormat="1" ht="18.75" customHeight="1">
      <c r="A14" s="104">
        <v>8</v>
      </c>
      <c r="B14" s="268" t="s">
        <v>91</v>
      </c>
      <c r="C14" s="268" t="s">
        <v>110</v>
      </c>
      <c r="D14" s="268" t="s">
        <v>125</v>
      </c>
      <c r="E14" s="268" t="s">
        <v>129</v>
      </c>
      <c r="F14" s="268" t="s">
        <v>137</v>
      </c>
      <c r="G14" s="126"/>
      <c r="H14" s="86"/>
      <c r="I14" s="86"/>
      <c r="J14" s="87"/>
      <c r="K14" s="106"/>
      <c r="L14" s="127"/>
      <c r="M14" s="128">
        <f t="shared" si="0"/>
        <v>999</v>
      </c>
      <c r="N14" s="127"/>
      <c r="O14" s="86"/>
      <c r="P14" s="272">
        <v>17</v>
      </c>
      <c r="Q14" s="130">
        <f t="shared" si="1"/>
        <v>999</v>
      </c>
      <c r="R14" s="87"/>
    </row>
    <row r="15" spans="1:18" s="11" customFormat="1" ht="18.75" customHeight="1">
      <c r="A15" s="104">
        <v>9</v>
      </c>
      <c r="B15" s="268" t="s">
        <v>92</v>
      </c>
      <c r="C15" s="268" t="s">
        <v>111</v>
      </c>
      <c r="D15" s="268" t="s">
        <v>121</v>
      </c>
      <c r="E15" s="268" t="s">
        <v>128</v>
      </c>
      <c r="F15" s="268" t="s">
        <v>138</v>
      </c>
      <c r="G15" s="126"/>
      <c r="H15" s="86"/>
      <c r="I15" s="86"/>
      <c r="J15" s="87"/>
      <c r="K15" s="106"/>
      <c r="L15" s="127"/>
      <c r="M15" s="128">
        <f t="shared" si="0"/>
        <v>999</v>
      </c>
      <c r="N15" s="127"/>
      <c r="O15" s="86"/>
      <c r="P15" s="272">
        <v>17</v>
      </c>
      <c r="Q15" s="130">
        <f t="shared" si="1"/>
        <v>999</v>
      </c>
      <c r="R15" s="87"/>
    </row>
    <row r="16" spans="1:18" s="11" customFormat="1" ht="18.75" customHeight="1">
      <c r="A16" s="104">
        <v>10</v>
      </c>
      <c r="B16" s="268" t="s">
        <v>93</v>
      </c>
      <c r="C16" s="268" t="s">
        <v>112</v>
      </c>
      <c r="D16" s="268" t="s">
        <v>82</v>
      </c>
      <c r="E16" s="268" t="s">
        <v>129</v>
      </c>
      <c r="F16" s="268" t="s">
        <v>139</v>
      </c>
      <c r="G16" s="126"/>
      <c r="H16" s="86"/>
      <c r="I16" s="86"/>
      <c r="J16" s="87"/>
      <c r="K16" s="106"/>
      <c r="L16" s="127"/>
      <c r="M16" s="128">
        <f t="shared" si="0"/>
        <v>999</v>
      </c>
      <c r="N16" s="127"/>
      <c r="O16" s="86"/>
      <c r="P16" s="272">
        <v>16</v>
      </c>
      <c r="Q16" s="130">
        <f t="shared" si="1"/>
        <v>999</v>
      </c>
      <c r="R16" s="87"/>
    </row>
    <row r="17" spans="1:18" s="11" customFormat="1" ht="18.75" customHeight="1">
      <c r="A17" s="104">
        <v>11</v>
      </c>
      <c r="B17" s="268" t="s">
        <v>94</v>
      </c>
      <c r="C17" s="268" t="s">
        <v>113</v>
      </c>
      <c r="D17" s="268" t="s">
        <v>125</v>
      </c>
      <c r="E17" s="268" t="s">
        <v>128</v>
      </c>
      <c r="F17" s="268" t="s">
        <v>140</v>
      </c>
      <c r="G17" s="126"/>
      <c r="H17" s="86"/>
      <c r="I17" s="86"/>
      <c r="J17" s="87"/>
      <c r="K17" s="106"/>
      <c r="L17" s="127"/>
      <c r="M17" s="128">
        <f t="shared" si="0"/>
        <v>999</v>
      </c>
      <c r="N17" s="127"/>
      <c r="O17" s="86"/>
      <c r="P17" s="272">
        <v>15</v>
      </c>
      <c r="Q17" s="130">
        <f t="shared" si="1"/>
        <v>999</v>
      </c>
      <c r="R17" s="87"/>
    </row>
    <row r="18" spans="1:18" s="11" customFormat="1" ht="18.75" customHeight="1">
      <c r="A18" s="104">
        <v>12</v>
      </c>
      <c r="B18" s="268" t="s">
        <v>95</v>
      </c>
      <c r="C18" s="268" t="s">
        <v>114</v>
      </c>
      <c r="D18" s="268" t="s">
        <v>126</v>
      </c>
      <c r="E18" s="268" t="s">
        <v>128</v>
      </c>
      <c r="F18" s="268" t="s">
        <v>141</v>
      </c>
      <c r="G18" s="126"/>
      <c r="H18" s="86"/>
      <c r="I18" s="86"/>
      <c r="J18" s="87"/>
      <c r="K18" s="106"/>
      <c r="L18" s="127"/>
      <c r="M18" s="128">
        <f t="shared" si="0"/>
        <v>999</v>
      </c>
      <c r="N18" s="127"/>
      <c r="O18" s="86"/>
      <c r="P18" s="272">
        <v>14</v>
      </c>
      <c r="Q18" s="130">
        <f t="shared" si="1"/>
        <v>999</v>
      </c>
      <c r="R18" s="87"/>
    </row>
    <row r="19" spans="1:18" s="11" customFormat="1" ht="18.75" customHeight="1">
      <c r="A19" s="104">
        <v>13</v>
      </c>
      <c r="B19" s="268" t="s">
        <v>96</v>
      </c>
      <c r="C19" s="268" t="s">
        <v>109</v>
      </c>
      <c r="D19" s="268" t="s">
        <v>121</v>
      </c>
      <c r="E19" s="268" t="s">
        <v>128</v>
      </c>
      <c r="F19" s="268" t="s">
        <v>142</v>
      </c>
      <c r="G19" s="126"/>
      <c r="H19" s="86"/>
      <c r="I19" s="86"/>
      <c r="J19" s="87"/>
      <c r="K19" s="106"/>
      <c r="L19" s="127"/>
      <c r="M19" s="128">
        <f t="shared" si="0"/>
        <v>999</v>
      </c>
      <c r="N19" s="127"/>
      <c r="O19" s="86"/>
      <c r="P19" s="272">
        <v>13</v>
      </c>
      <c r="Q19" s="130">
        <f t="shared" si="1"/>
        <v>999</v>
      </c>
      <c r="R19" s="87"/>
    </row>
    <row r="20" spans="1:18" s="11" customFormat="1" ht="18.75" customHeight="1">
      <c r="A20" s="104">
        <v>14</v>
      </c>
      <c r="B20" s="268" t="s">
        <v>97</v>
      </c>
      <c r="C20" s="268" t="s">
        <v>115</v>
      </c>
      <c r="D20" s="268" t="s">
        <v>126</v>
      </c>
      <c r="E20" s="268" t="s">
        <v>129</v>
      </c>
      <c r="F20" s="268" t="s">
        <v>143</v>
      </c>
      <c r="G20" s="126"/>
      <c r="H20" s="86"/>
      <c r="I20" s="86"/>
      <c r="J20" s="87"/>
      <c r="K20" s="106"/>
      <c r="L20" s="127"/>
      <c r="M20" s="128">
        <f t="shared" si="0"/>
        <v>999</v>
      </c>
      <c r="N20" s="127"/>
      <c r="O20" s="86"/>
      <c r="P20" s="272">
        <v>13</v>
      </c>
      <c r="Q20" s="130">
        <f t="shared" si="1"/>
        <v>999</v>
      </c>
      <c r="R20" s="87"/>
    </row>
    <row r="21" spans="1:18" s="11" customFormat="1" ht="18.75" customHeight="1">
      <c r="A21" s="104">
        <v>15</v>
      </c>
      <c r="B21" s="268" t="s">
        <v>98</v>
      </c>
      <c r="C21" s="268" t="s">
        <v>116</v>
      </c>
      <c r="D21" s="268" t="s">
        <v>125</v>
      </c>
      <c r="E21" s="268" t="s">
        <v>129</v>
      </c>
      <c r="F21" s="268" t="s">
        <v>144</v>
      </c>
      <c r="G21" s="126"/>
      <c r="H21" s="86"/>
      <c r="I21" s="86"/>
      <c r="J21" s="87"/>
      <c r="K21" s="106"/>
      <c r="L21" s="127"/>
      <c r="M21" s="128">
        <f t="shared" si="0"/>
        <v>999</v>
      </c>
      <c r="N21" s="127"/>
      <c r="O21" s="86"/>
      <c r="P21" s="272">
        <v>10</v>
      </c>
      <c r="Q21" s="130">
        <f t="shared" si="1"/>
        <v>999</v>
      </c>
      <c r="R21" s="87"/>
    </row>
    <row r="22" spans="1:18" s="11" customFormat="1" ht="18.75" customHeight="1">
      <c r="A22" s="104">
        <v>16</v>
      </c>
      <c r="B22" s="268" t="s">
        <v>99</v>
      </c>
      <c r="C22" s="268" t="s">
        <v>117</v>
      </c>
      <c r="D22" s="268" t="s">
        <v>82</v>
      </c>
      <c r="E22" s="268" t="s">
        <v>129</v>
      </c>
      <c r="F22" s="268" t="s">
        <v>145</v>
      </c>
      <c r="G22" s="126"/>
      <c r="H22" s="86"/>
      <c r="I22" s="86"/>
      <c r="J22" s="87"/>
      <c r="K22" s="106"/>
      <c r="L22" s="127"/>
      <c r="M22" s="128">
        <f t="shared" si="0"/>
        <v>999</v>
      </c>
      <c r="N22" s="127"/>
      <c r="O22" s="86"/>
      <c r="P22" s="272">
        <v>10</v>
      </c>
      <c r="Q22" s="130">
        <f t="shared" si="1"/>
        <v>999</v>
      </c>
      <c r="R22" s="87"/>
    </row>
    <row r="23" spans="1:18" s="11" customFormat="1" ht="18.75" customHeight="1">
      <c r="A23" s="104">
        <v>17</v>
      </c>
      <c r="B23" s="268" t="s">
        <v>100</v>
      </c>
      <c r="C23" s="268" t="s">
        <v>118</v>
      </c>
      <c r="D23" s="268" t="s">
        <v>127</v>
      </c>
      <c r="E23" s="268" t="s">
        <v>128</v>
      </c>
      <c r="F23" s="268" t="s">
        <v>146</v>
      </c>
      <c r="G23" s="126"/>
      <c r="H23" s="86"/>
      <c r="I23" s="86"/>
      <c r="J23" s="87"/>
      <c r="K23" s="106"/>
      <c r="L23" s="127"/>
      <c r="M23" s="128">
        <f t="shared" si="0"/>
        <v>999</v>
      </c>
      <c r="N23" s="127"/>
      <c r="O23" s="86"/>
      <c r="P23" s="272">
        <v>7</v>
      </c>
      <c r="Q23" s="130">
        <f t="shared" si="1"/>
        <v>999</v>
      </c>
      <c r="R23" s="87"/>
    </row>
    <row r="24" spans="1:18" s="11" customFormat="1" ht="18.75" customHeight="1">
      <c r="A24" s="104">
        <v>18</v>
      </c>
      <c r="B24" s="269" t="s">
        <v>101</v>
      </c>
      <c r="C24" s="269" t="s">
        <v>119</v>
      </c>
      <c r="D24" s="270" t="s">
        <v>123</v>
      </c>
      <c r="E24" s="271">
        <v>1997</v>
      </c>
      <c r="F24" s="271">
        <v>21763</v>
      </c>
      <c r="G24" s="126"/>
      <c r="H24" s="86"/>
      <c r="I24" s="86"/>
      <c r="J24" s="87"/>
      <c r="K24" s="106"/>
      <c r="L24" s="127"/>
      <c r="M24" s="128">
        <f t="shared" si="0"/>
        <v>999</v>
      </c>
      <c r="N24" s="127"/>
      <c r="O24" s="86"/>
      <c r="P24" s="273">
        <v>1</v>
      </c>
      <c r="Q24" s="130">
        <f t="shared" si="1"/>
        <v>999</v>
      </c>
      <c r="R24" s="87"/>
    </row>
    <row r="25" spans="1:18" s="11" customFormat="1" ht="18.75" customHeight="1">
      <c r="A25" s="104">
        <v>19</v>
      </c>
      <c r="B25" s="269" t="s">
        <v>102</v>
      </c>
      <c r="C25" s="269" t="s">
        <v>120</v>
      </c>
      <c r="D25" s="270" t="s">
        <v>127</v>
      </c>
      <c r="E25" s="271">
        <v>1995</v>
      </c>
      <c r="F25" s="271">
        <v>27880</v>
      </c>
      <c r="G25" s="126"/>
      <c r="H25" s="86"/>
      <c r="I25" s="86"/>
      <c r="J25" s="87"/>
      <c r="K25" s="106"/>
      <c r="L25" s="127"/>
      <c r="M25" s="128">
        <f t="shared" si="0"/>
        <v>999</v>
      </c>
      <c r="N25" s="127"/>
      <c r="O25" s="86"/>
      <c r="P25" s="273">
        <v>-7</v>
      </c>
      <c r="Q25" s="130">
        <f t="shared" si="1"/>
        <v>999</v>
      </c>
      <c r="R25" s="87"/>
    </row>
    <row r="26" spans="1:18" s="11" customFormat="1" ht="18.75" customHeight="1">
      <c r="A26" s="104">
        <v>20</v>
      </c>
      <c r="B26"/>
      <c r="C26"/>
      <c r="D26" s="86"/>
      <c r="E26" s="266"/>
      <c r="F26"/>
      <c r="G26" s="126"/>
      <c r="H26" s="86"/>
      <c r="I26" s="86"/>
      <c r="J26" s="87"/>
      <c r="K26" s="106"/>
      <c r="L26" s="127"/>
      <c r="M26" s="128">
        <f t="shared" si="0"/>
        <v>999</v>
      </c>
      <c r="N26" s="127"/>
      <c r="O26" s="86"/>
      <c r="P26"/>
      <c r="Q26" s="130">
        <f t="shared" si="1"/>
        <v>999</v>
      </c>
      <c r="R26" s="87"/>
    </row>
    <row r="27" spans="1:18" s="11" customFormat="1" ht="18.75" customHeight="1">
      <c r="A27" s="104">
        <v>21</v>
      </c>
      <c r="B27" s="85"/>
      <c r="C27" s="85"/>
      <c r="D27" s="86"/>
      <c r="E27" s="266"/>
      <c r="F27" s="86"/>
      <c r="G27" s="126"/>
      <c r="H27" s="86"/>
      <c r="I27" s="86"/>
      <c r="J27" s="87"/>
      <c r="K27" s="106"/>
      <c r="L27" s="127"/>
      <c r="M27" s="128">
        <f t="shared" si="0"/>
        <v>999</v>
      </c>
      <c r="N27" s="127"/>
      <c r="O27" s="86"/>
      <c r="P27" s="126"/>
      <c r="Q27" s="130">
        <f t="shared" si="1"/>
        <v>999</v>
      </c>
      <c r="R27" s="87"/>
    </row>
    <row r="28" spans="1:18" s="11" customFormat="1" ht="18.75" customHeight="1">
      <c r="A28" s="104">
        <v>22</v>
      </c>
      <c r="B28" s="85"/>
      <c r="C28" s="85"/>
      <c r="D28" s="86"/>
      <c r="E28" s="266"/>
      <c r="F28" s="86"/>
      <c r="G28" s="126"/>
      <c r="H28" s="86"/>
      <c r="I28" s="86"/>
      <c r="J28" s="87"/>
      <c r="K28" s="106"/>
      <c r="L28" s="127"/>
      <c r="M28" s="128">
        <f t="shared" si="0"/>
        <v>999</v>
      </c>
      <c r="N28" s="127"/>
      <c r="O28" s="86"/>
      <c r="P28" s="126"/>
      <c r="Q28" s="130">
        <f t="shared" si="1"/>
        <v>999</v>
      </c>
      <c r="R28" s="87"/>
    </row>
    <row r="29" spans="1:18" s="11" customFormat="1" ht="18.75" customHeight="1">
      <c r="A29" s="104">
        <v>23</v>
      </c>
      <c r="B29" s="85"/>
      <c r="C29" s="85"/>
      <c r="D29" s="86"/>
      <c r="E29" s="266"/>
      <c r="F29" s="86"/>
      <c r="G29" s="126"/>
      <c r="H29" s="86"/>
      <c r="I29" s="86"/>
      <c r="J29" s="87"/>
      <c r="K29" s="106"/>
      <c r="L29" s="127"/>
      <c r="M29" s="128">
        <f t="shared" si="0"/>
        <v>999</v>
      </c>
      <c r="N29" s="127"/>
      <c r="O29" s="86"/>
      <c r="P29" s="126"/>
      <c r="Q29" s="130">
        <f t="shared" si="1"/>
        <v>999</v>
      </c>
      <c r="R29" s="87"/>
    </row>
    <row r="30" spans="1:18" s="11" customFormat="1" ht="18.75" customHeight="1">
      <c r="A30" s="104">
        <v>24</v>
      </c>
      <c r="B30" s="85"/>
      <c r="C30" s="85"/>
      <c r="D30" s="86"/>
      <c r="E30" s="266"/>
      <c r="F30" s="86"/>
      <c r="G30" s="126"/>
      <c r="H30" s="86"/>
      <c r="I30" s="86"/>
      <c r="J30" s="87"/>
      <c r="K30" s="106"/>
      <c r="L30" s="127"/>
      <c r="M30" s="128">
        <f t="shared" si="0"/>
        <v>999</v>
      </c>
      <c r="N30" s="127"/>
      <c r="O30" s="86"/>
      <c r="P30" s="126"/>
      <c r="Q30" s="130">
        <f t="shared" si="1"/>
        <v>999</v>
      </c>
      <c r="R30" s="87"/>
    </row>
    <row r="31" spans="1:18" s="11" customFormat="1" ht="18.75" customHeight="1">
      <c r="A31" s="104">
        <v>25</v>
      </c>
      <c r="B31" s="85"/>
      <c r="C31" s="85"/>
      <c r="D31" s="86"/>
      <c r="E31" s="266"/>
      <c r="F31" s="86"/>
      <c r="G31" s="126"/>
      <c r="H31" s="86"/>
      <c r="I31" s="86"/>
      <c r="J31" s="87"/>
      <c r="K31" s="106"/>
      <c r="L31" s="127"/>
      <c r="M31" s="128">
        <f t="shared" si="0"/>
        <v>999</v>
      </c>
      <c r="N31" s="127"/>
      <c r="O31" s="86"/>
      <c r="P31" s="265"/>
      <c r="Q31" s="130">
        <f t="shared" si="1"/>
        <v>999</v>
      </c>
      <c r="R31" s="87"/>
    </row>
    <row r="32" spans="1:18" s="11" customFormat="1" ht="18.75" customHeight="1">
      <c r="A32" s="104">
        <v>26</v>
      </c>
      <c r="B32" s="85"/>
      <c r="C32" s="85"/>
      <c r="D32" s="86"/>
      <c r="E32" s="266"/>
      <c r="F32" s="86"/>
      <c r="G32" s="126"/>
      <c r="H32" s="86"/>
      <c r="I32" s="86"/>
      <c r="J32" s="87"/>
      <c r="K32" s="106"/>
      <c r="L32" s="127"/>
      <c r="M32" s="128">
        <f t="shared" si="0"/>
        <v>999</v>
      </c>
      <c r="N32" s="127"/>
      <c r="O32" s="86"/>
      <c r="P32" s="265"/>
      <c r="Q32" s="130">
        <f t="shared" si="1"/>
        <v>999</v>
      </c>
      <c r="R32" s="87"/>
    </row>
    <row r="33" spans="1:18" s="11" customFormat="1" ht="18.75" customHeight="1">
      <c r="A33" s="104">
        <v>27</v>
      </c>
      <c r="B33" s="85"/>
      <c r="C33" s="85"/>
      <c r="D33" s="86"/>
      <c r="E33" s="266"/>
      <c r="F33" s="86"/>
      <c r="G33" s="126"/>
      <c r="H33" s="86"/>
      <c r="I33" s="86"/>
      <c r="J33" s="87"/>
      <c r="K33" s="106"/>
      <c r="L33" s="127"/>
      <c r="M33" s="128">
        <f t="shared" si="0"/>
        <v>999</v>
      </c>
      <c r="N33" s="127"/>
      <c r="O33" s="86"/>
      <c r="P33" s="265"/>
      <c r="Q33" s="130">
        <f t="shared" si="1"/>
        <v>999</v>
      </c>
      <c r="R33" s="87"/>
    </row>
    <row r="34" spans="1:18" s="11" customFormat="1" ht="18.75" customHeight="1">
      <c r="A34" s="104">
        <v>28</v>
      </c>
      <c r="B34" s="85"/>
      <c r="C34" s="85"/>
      <c r="D34" s="86"/>
      <c r="E34" s="266"/>
      <c r="F34" s="86"/>
      <c r="G34" s="126"/>
      <c r="H34" s="86"/>
      <c r="I34" s="86"/>
      <c r="J34" s="87"/>
      <c r="K34" s="106"/>
      <c r="L34" s="127"/>
      <c r="M34" s="128">
        <f t="shared" si="0"/>
        <v>999</v>
      </c>
      <c r="N34" s="127"/>
      <c r="O34" s="86"/>
      <c r="P34" s="265"/>
      <c r="Q34" s="130">
        <f t="shared" si="1"/>
        <v>999</v>
      </c>
      <c r="R34" s="87"/>
    </row>
    <row r="35" spans="1:18" s="11" customFormat="1" ht="18.75" customHeight="1">
      <c r="A35" s="104">
        <v>29</v>
      </c>
      <c r="B35" s="85"/>
      <c r="C35" s="85"/>
      <c r="D35" s="86"/>
      <c r="E35" s="266"/>
      <c r="F35" s="126"/>
      <c r="G35" s="126"/>
      <c r="H35" s="86"/>
      <c r="I35" s="86"/>
      <c r="J35" s="87"/>
      <c r="K35" s="106"/>
      <c r="L35" s="127"/>
      <c r="M35" s="128">
        <f t="shared" si="0"/>
        <v>999</v>
      </c>
      <c r="N35" s="127"/>
      <c r="O35" s="86"/>
      <c r="P35" s="265"/>
      <c r="Q35" s="130">
        <f t="shared" si="1"/>
        <v>999</v>
      </c>
      <c r="R35" s="87"/>
    </row>
    <row r="36" spans="1:18" s="11" customFormat="1" ht="18.75" customHeight="1">
      <c r="A36" s="104">
        <v>30</v>
      </c>
      <c r="B36" s="85"/>
      <c r="C36" s="85"/>
      <c r="D36" s="86"/>
      <c r="E36" s="266"/>
      <c r="F36" s="126"/>
      <c r="G36" s="126"/>
      <c r="H36" s="86"/>
      <c r="I36" s="86"/>
      <c r="J36" s="87"/>
      <c r="K36" s="106"/>
      <c r="L36" s="127"/>
      <c r="M36" s="128">
        <f t="shared" si="0"/>
        <v>999</v>
      </c>
      <c r="N36" s="127"/>
      <c r="O36" s="86"/>
      <c r="P36" s="265"/>
      <c r="Q36" s="130">
        <f t="shared" si="1"/>
        <v>999</v>
      </c>
      <c r="R36" s="87"/>
    </row>
    <row r="37" spans="1:18" s="11" customFormat="1" ht="18.75" customHeight="1">
      <c r="A37" s="104">
        <v>31</v>
      </c>
      <c r="B37" s="85"/>
      <c r="C37" s="85"/>
      <c r="D37" s="86"/>
      <c r="E37" s="266"/>
      <c r="F37" s="126"/>
      <c r="G37" s="126"/>
      <c r="H37" s="86"/>
      <c r="I37" s="86"/>
      <c r="J37" s="87"/>
      <c r="K37" s="106"/>
      <c r="L37" s="127"/>
      <c r="M37" s="128">
        <f t="shared" si="0"/>
        <v>999</v>
      </c>
      <c r="N37" s="127"/>
      <c r="O37" s="86"/>
      <c r="P37" s="265"/>
      <c r="Q37" s="130">
        <f t="shared" si="1"/>
        <v>999</v>
      </c>
      <c r="R37" s="87"/>
    </row>
    <row r="38" spans="1:18" s="11" customFormat="1" ht="18.75" customHeight="1">
      <c r="A38" s="104">
        <v>32</v>
      </c>
      <c r="B38" s="85"/>
      <c r="C38" s="85"/>
      <c r="D38" s="86"/>
      <c r="E38" s="266"/>
      <c r="F38" s="126"/>
      <c r="G38" s="126"/>
      <c r="H38" s="86"/>
      <c r="I38" s="86"/>
      <c r="J38" s="87"/>
      <c r="K38" s="106"/>
      <c r="L38" s="127"/>
      <c r="M38" s="128">
        <f t="shared" si="0"/>
        <v>999</v>
      </c>
      <c r="N38" s="127"/>
      <c r="O38" s="86"/>
      <c r="P38" s="265"/>
      <c r="Q38" s="130">
        <f t="shared" si="1"/>
        <v>999</v>
      </c>
      <c r="R38" s="87"/>
    </row>
    <row r="39" spans="1:18" s="11" customFormat="1" ht="18.75" customHeight="1">
      <c r="A39" s="104">
        <v>33</v>
      </c>
      <c r="B39" s="85"/>
      <c r="C39" s="85"/>
      <c r="D39" s="86"/>
      <c r="E39" s="266"/>
      <c r="F39" s="126"/>
      <c r="G39" s="126"/>
      <c r="H39" s="86"/>
      <c r="I39" s="86"/>
      <c r="J39" s="87"/>
      <c r="K39" s="106"/>
      <c r="L39" s="127"/>
      <c r="M39" s="128">
        <f aca="true" t="shared" si="2" ref="M39:M70">IF(R39="",999,R39)</f>
        <v>999</v>
      </c>
      <c r="N39" s="127"/>
      <c r="O39" s="86"/>
      <c r="P39" s="265"/>
      <c r="Q39" s="130">
        <f aca="true" t="shared" si="3" ref="Q39:Q70">IF(O39="DA",1,IF(O39="WC",2,IF(O39="SE",3,IF(O39="Q",4,IF(O39="LL",5,999)))))</f>
        <v>999</v>
      </c>
      <c r="R39" s="87"/>
    </row>
    <row r="40" spans="1:18" s="11" customFormat="1" ht="18.75" customHeight="1">
      <c r="A40" s="104">
        <v>34</v>
      </c>
      <c r="B40" s="85"/>
      <c r="C40" s="85"/>
      <c r="D40" s="86"/>
      <c r="E40" s="266"/>
      <c r="F40" s="126"/>
      <c r="G40" s="126"/>
      <c r="H40" s="86"/>
      <c r="I40" s="86"/>
      <c r="J40" s="87"/>
      <c r="K40" s="106"/>
      <c r="L40" s="127"/>
      <c r="M40" s="128">
        <f t="shared" si="2"/>
        <v>999</v>
      </c>
      <c r="N40" s="127"/>
      <c r="O40" s="86"/>
      <c r="P40" s="265"/>
      <c r="Q40" s="130">
        <f t="shared" si="3"/>
        <v>999</v>
      </c>
      <c r="R40" s="87"/>
    </row>
    <row r="41" spans="1:18" s="11" customFormat="1" ht="18.75" customHeight="1">
      <c r="A41" s="104">
        <v>35</v>
      </c>
      <c r="B41" s="85"/>
      <c r="C41" s="85"/>
      <c r="D41" s="86"/>
      <c r="E41" s="266"/>
      <c r="F41" s="126"/>
      <c r="G41" s="126"/>
      <c r="H41" s="86"/>
      <c r="I41" s="86"/>
      <c r="J41" s="87"/>
      <c r="K41" s="106"/>
      <c r="L41" s="127"/>
      <c r="M41" s="128">
        <f t="shared" si="2"/>
        <v>999</v>
      </c>
      <c r="N41" s="127"/>
      <c r="O41" s="86"/>
      <c r="P41" s="265"/>
      <c r="Q41" s="130">
        <f t="shared" si="3"/>
        <v>999</v>
      </c>
      <c r="R41" s="87"/>
    </row>
    <row r="42" spans="1:18" s="11" customFormat="1" ht="18.75" customHeight="1">
      <c r="A42" s="104">
        <v>36</v>
      </c>
      <c r="B42" s="85"/>
      <c r="C42" s="85"/>
      <c r="D42" s="86"/>
      <c r="E42" s="266"/>
      <c r="F42" s="126"/>
      <c r="G42" s="126"/>
      <c r="H42" s="86"/>
      <c r="I42" s="86"/>
      <c r="J42" s="87"/>
      <c r="K42" s="106"/>
      <c r="L42" s="127"/>
      <c r="M42" s="128">
        <f t="shared" si="2"/>
        <v>999</v>
      </c>
      <c r="N42" s="127"/>
      <c r="O42" s="86"/>
      <c r="P42" s="265"/>
      <c r="Q42" s="130">
        <f t="shared" si="3"/>
        <v>999</v>
      </c>
      <c r="R42" s="87"/>
    </row>
    <row r="43" spans="1:18" s="11" customFormat="1" ht="18.75" customHeight="1">
      <c r="A43" s="104">
        <v>37</v>
      </c>
      <c r="B43" s="85"/>
      <c r="C43" s="85"/>
      <c r="D43" s="86"/>
      <c r="E43" s="266"/>
      <c r="F43" s="126"/>
      <c r="G43" s="126"/>
      <c r="H43" s="86"/>
      <c r="I43" s="86"/>
      <c r="J43" s="87"/>
      <c r="K43" s="106"/>
      <c r="L43" s="127"/>
      <c r="M43" s="128">
        <f t="shared" si="2"/>
        <v>999</v>
      </c>
      <c r="N43" s="127"/>
      <c r="O43" s="86"/>
      <c r="P43" s="265"/>
      <c r="Q43" s="130">
        <f t="shared" si="3"/>
        <v>999</v>
      </c>
      <c r="R43" s="87"/>
    </row>
    <row r="44" spans="1:18" s="11" customFormat="1" ht="18.75" customHeight="1">
      <c r="A44" s="104">
        <v>38</v>
      </c>
      <c r="B44" s="85"/>
      <c r="C44" s="85"/>
      <c r="D44" s="86"/>
      <c r="E44" s="266"/>
      <c r="F44" s="126"/>
      <c r="G44" s="126"/>
      <c r="H44" s="86"/>
      <c r="I44" s="86"/>
      <c r="J44" s="87"/>
      <c r="K44" s="106"/>
      <c r="L44" s="127"/>
      <c r="M44" s="128">
        <f t="shared" si="2"/>
        <v>999</v>
      </c>
      <c r="N44" s="127"/>
      <c r="O44" s="86"/>
      <c r="P44" s="265"/>
      <c r="Q44" s="130">
        <f t="shared" si="3"/>
        <v>999</v>
      </c>
      <c r="R44" s="87"/>
    </row>
    <row r="45" spans="1:18" s="11" customFormat="1" ht="18.75" customHeight="1">
      <c r="A45" s="104">
        <v>39</v>
      </c>
      <c r="B45" s="85"/>
      <c r="C45" s="85"/>
      <c r="D45" s="86"/>
      <c r="E45" s="266"/>
      <c r="F45" s="126"/>
      <c r="G45" s="126"/>
      <c r="H45" s="86"/>
      <c r="I45" s="86"/>
      <c r="J45" s="87"/>
      <c r="K45" s="106"/>
      <c r="L45" s="127"/>
      <c r="M45" s="128">
        <f t="shared" si="2"/>
        <v>999</v>
      </c>
      <c r="N45" s="127"/>
      <c r="O45" s="86"/>
      <c r="P45" s="265"/>
      <c r="Q45" s="130">
        <f t="shared" si="3"/>
        <v>999</v>
      </c>
      <c r="R45" s="87"/>
    </row>
    <row r="46" spans="1:18" s="11" customFormat="1" ht="18.75" customHeight="1">
      <c r="A46" s="104">
        <v>40</v>
      </c>
      <c r="B46" s="85"/>
      <c r="C46" s="85"/>
      <c r="D46" s="86"/>
      <c r="E46" s="266"/>
      <c r="F46" s="126"/>
      <c r="G46" s="126"/>
      <c r="H46" s="86"/>
      <c r="I46" s="86"/>
      <c r="J46" s="87"/>
      <c r="K46" s="106"/>
      <c r="L46" s="127"/>
      <c r="M46" s="128">
        <f t="shared" si="2"/>
        <v>999</v>
      </c>
      <c r="N46" s="127"/>
      <c r="O46" s="86"/>
      <c r="P46" s="265"/>
      <c r="Q46" s="130">
        <f t="shared" si="3"/>
        <v>999</v>
      </c>
      <c r="R46" s="87"/>
    </row>
    <row r="47" spans="1:18" s="11" customFormat="1" ht="18.75" customHeight="1">
      <c r="A47" s="104">
        <v>41</v>
      </c>
      <c r="B47" s="85"/>
      <c r="C47" s="85"/>
      <c r="D47" s="86"/>
      <c r="E47" s="266"/>
      <c r="F47" s="126"/>
      <c r="G47" s="126"/>
      <c r="H47" s="86"/>
      <c r="I47" s="86"/>
      <c r="J47" s="87"/>
      <c r="K47" s="106"/>
      <c r="L47" s="127"/>
      <c r="M47" s="128">
        <f t="shared" si="2"/>
        <v>999</v>
      </c>
      <c r="N47" s="127"/>
      <c r="O47" s="86"/>
      <c r="P47" s="265"/>
      <c r="Q47" s="130">
        <f t="shared" si="3"/>
        <v>999</v>
      </c>
      <c r="R47" s="87"/>
    </row>
    <row r="48" spans="1:18" s="11" customFormat="1" ht="18.75" customHeight="1">
      <c r="A48" s="104">
        <v>42</v>
      </c>
      <c r="B48" s="85"/>
      <c r="C48" s="85"/>
      <c r="D48" s="86"/>
      <c r="E48" s="266"/>
      <c r="F48" s="126"/>
      <c r="G48" s="126"/>
      <c r="H48" s="86"/>
      <c r="I48" s="86"/>
      <c r="J48" s="87"/>
      <c r="K48" s="106"/>
      <c r="L48" s="127"/>
      <c r="M48" s="128">
        <f t="shared" si="2"/>
        <v>999</v>
      </c>
      <c r="N48" s="127"/>
      <c r="O48" s="86"/>
      <c r="P48" s="265"/>
      <c r="Q48" s="130">
        <f t="shared" si="3"/>
        <v>999</v>
      </c>
      <c r="R48" s="87"/>
    </row>
    <row r="49" spans="1:18" s="11" customFormat="1" ht="18.75" customHeight="1">
      <c r="A49" s="104">
        <v>43</v>
      </c>
      <c r="B49" s="85"/>
      <c r="C49" s="85"/>
      <c r="D49" s="86"/>
      <c r="E49" s="266"/>
      <c r="F49" s="126"/>
      <c r="G49" s="126"/>
      <c r="H49" s="86"/>
      <c r="I49" s="86"/>
      <c r="J49" s="87"/>
      <c r="K49" s="106"/>
      <c r="L49" s="127"/>
      <c r="M49" s="128">
        <f t="shared" si="2"/>
        <v>999</v>
      </c>
      <c r="N49" s="127"/>
      <c r="O49" s="86"/>
      <c r="P49" s="265"/>
      <c r="Q49" s="130">
        <f t="shared" si="3"/>
        <v>999</v>
      </c>
      <c r="R49" s="87"/>
    </row>
    <row r="50" spans="1:18" s="11" customFormat="1" ht="18.75" customHeight="1">
      <c r="A50" s="104">
        <v>44</v>
      </c>
      <c r="B50" s="85"/>
      <c r="C50" s="85"/>
      <c r="D50" s="86"/>
      <c r="E50" s="266"/>
      <c r="F50" s="126"/>
      <c r="G50" s="126"/>
      <c r="H50" s="86"/>
      <c r="I50" s="86"/>
      <c r="J50" s="87"/>
      <c r="K50" s="106"/>
      <c r="L50" s="127"/>
      <c r="M50" s="128">
        <f t="shared" si="2"/>
        <v>999</v>
      </c>
      <c r="N50" s="127"/>
      <c r="O50" s="86"/>
      <c r="P50" s="265"/>
      <c r="Q50" s="130">
        <f t="shared" si="3"/>
        <v>999</v>
      </c>
      <c r="R50" s="87"/>
    </row>
    <row r="51" spans="1:18" s="11" customFormat="1" ht="18.75" customHeight="1">
      <c r="A51" s="104">
        <v>45</v>
      </c>
      <c r="B51" s="85"/>
      <c r="C51" s="85"/>
      <c r="D51" s="86"/>
      <c r="E51" s="266"/>
      <c r="F51" s="126"/>
      <c r="G51" s="126"/>
      <c r="H51" s="86"/>
      <c r="I51" s="86"/>
      <c r="J51" s="87"/>
      <c r="K51" s="106"/>
      <c r="L51" s="127"/>
      <c r="M51" s="128">
        <f t="shared" si="2"/>
        <v>999</v>
      </c>
      <c r="N51" s="127"/>
      <c r="O51" s="86"/>
      <c r="P51" s="265"/>
      <c r="Q51" s="130">
        <f t="shared" si="3"/>
        <v>999</v>
      </c>
      <c r="R51" s="87"/>
    </row>
    <row r="52" spans="1:18" s="11" customFormat="1" ht="18.75" customHeight="1">
      <c r="A52" s="104">
        <v>46</v>
      </c>
      <c r="B52" s="85"/>
      <c r="C52" s="85"/>
      <c r="D52" s="86"/>
      <c r="E52" s="266"/>
      <c r="F52" s="126"/>
      <c r="G52" s="126"/>
      <c r="H52" s="86"/>
      <c r="I52" s="86"/>
      <c r="J52" s="87"/>
      <c r="K52" s="106"/>
      <c r="L52" s="127"/>
      <c r="M52" s="128">
        <f t="shared" si="2"/>
        <v>999</v>
      </c>
      <c r="N52" s="127"/>
      <c r="O52" s="86"/>
      <c r="P52" s="265"/>
      <c r="Q52" s="130">
        <f t="shared" si="3"/>
        <v>999</v>
      </c>
      <c r="R52" s="87"/>
    </row>
    <row r="53" spans="1:18" s="11" customFormat="1" ht="18.75" customHeight="1">
      <c r="A53" s="104">
        <v>47</v>
      </c>
      <c r="B53" s="85"/>
      <c r="C53" s="85"/>
      <c r="D53" s="86"/>
      <c r="E53" s="266"/>
      <c r="F53" s="126"/>
      <c r="G53" s="126"/>
      <c r="H53" s="86"/>
      <c r="I53" s="86"/>
      <c r="J53" s="87"/>
      <c r="K53" s="106"/>
      <c r="L53" s="127"/>
      <c r="M53" s="128">
        <f t="shared" si="2"/>
        <v>999</v>
      </c>
      <c r="N53" s="127"/>
      <c r="O53" s="86"/>
      <c r="P53" s="265"/>
      <c r="Q53" s="130">
        <f t="shared" si="3"/>
        <v>999</v>
      </c>
      <c r="R53" s="87"/>
    </row>
    <row r="54" spans="1:18" s="11" customFormat="1" ht="18.75" customHeight="1">
      <c r="A54" s="104">
        <v>48</v>
      </c>
      <c r="B54" s="85"/>
      <c r="C54" s="85"/>
      <c r="D54" s="86"/>
      <c r="E54" s="266"/>
      <c r="F54" s="126"/>
      <c r="G54" s="126"/>
      <c r="H54" s="86"/>
      <c r="I54" s="86"/>
      <c r="J54" s="87"/>
      <c r="K54" s="106"/>
      <c r="L54" s="127"/>
      <c r="M54" s="128">
        <f t="shared" si="2"/>
        <v>999</v>
      </c>
      <c r="N54" s="127"/>
      <c r="O54" s="86"/>
      <c r="P54" s="265"/>
      <c r="Q54" s="130">
        <f t="shared" si="3"/>
        <v>999</v>
      </c>
      <c r="R54" s="87"/>
    </row>
    <row r="55" spans="1:18" s="11" customFormat="1" ht="18.75" customHeight="1">
      <c r="A55" s="104">
        <v>49</v>
      </c>
      <c r="B55" s="85"/>
      <c r="C55" s="85"/>
      <c r="D55" s="86"/>
      <c r="E55" s="266"/>
      <c r="F55" s="126"/>
      <c r="G55" s="126"/>
      <c r="H55" s="86"/>
      <c r="I55" s="86"/>
      <c r="J55" s="87"/>
      <c r="K55" s="106"/>
      <c r="L55" s="127"/>
      <c r="M55" s="128">
        <f t="shared" si="2"/>
        <v>999</v>
      </c>
      <c r="N55" s="127"/>
      <c r="O55" s="86"/>
      <c r="P55" s="265"/>
      <c r="Q55" s="130">
        <f t="shared" si="3"/>
        <v>999</v>
      </c>
      <c r="R55" s="87"/>
    </row>
    <row r="56" spans="1:18" s="11" customFormat="1" ht="18.75" customHeight="1">
      <c r="A56" s="104">
        <v>50</v>
      </c>
      <c r="B56" s="85"/>
      <c r="C56" s="85"/>
      <c r="D56" s="86"/>
      <c r="E56" s="266"/>
      <c r="F56" s="126"/>
      <c r="G56" s="126"/>
      <c r="H56" s="86"/>
      <c r="I56" s="86"/>
      <c r="J56" s="87"/>
      <c r="K56" s="106"/>
      <c r="L56" s="127"/>
      <c r="M56" s="128">
        <f t="shared" si="2"/>
        <v>999</v>
      </c>
      <c r="N56" s="127"/>
      <c r="O56" s="86"/>
      <c r="P56" s="265"/>
      <c r="Q56" s="130">
        <f t="shared" si="3"/>
        <v>999</v>
      </c>
      <c r="R56" s="87"/>
    </row>
    <row r="57" spans="1:18" s="11" customFormat="1" ht="18.75" customHeight="1">
      <c r="A57" s="104">
        <v>51</v>
      </c>
      <c r="B57" s="85"/>
      <c r="C57" s="85"/>
      <c r="D57" s="86"/>
      <c r="E57" s="266"/>
      <c r="F57" s="126"/>
      <c r="G57" s="126"/>
      <c r="H57" s="86"/>
      <c r="I57" s="86"/>
      <c r="J57" s="87"/>
      <c r="K57" s="106"/>
      <c r="L57" s="127"/>
      <c r="M57" s="128">
        <f t="shared" si="2"/>
        <v>999</v>
      </c>
      <c r="N57" s="127"/>
      <c r="O57" s="86"/>
      <c r="P57" s="265"/>
      <c r="Q57" s="130">
        <f t="shared" si="3"/>
        <v>999</v>
      </c>
      <c r="R57" s="87"/>
    </row>
    <row r="58" spans="1:18" s="11" customFormat="1" ht="18.75" customHeight="1">
      <c r="A58" s="104">
        <v>52</v>
      </c>
      <c r="B58" s="85"/>
      <c r="C58" s="85"/>
      <c r="D58" s="86"/>
      <c r="E58" s="266"/>
      <c r="F58" s="126"/>
      <c r="G58" s="126"/>
      <c r="H58" s="86"/>
      <c r="I58" s="86"/>
      <c r="J58" s="87"/>
      <c r="K58" s="106"/>
      <c r="L58" s="127"/>
      <c r="M58" s="128">
        <f t="shared" si="2"/>
        <v>999</v>
      </c>
      <c r="N58" s="127"/>
      <c r="O58" s="86"/>
      <c r="P58" s="265"/>
      <c r="Q58" s="130">
        <f t="shared" si="3"/>
        <v>999</v>
      </c>
      <c r="R58" s="87"/>
    </row>
    <row r="59" spans="1:18" s="11" customFormat="1" ht="18.75" customHeight="1">
      <c r="A59" s="104">
        <v>53</v>
      </c>
      <c r="B59" s="85"/>
      <c r="C59" s="85"/>
      <c r="D59" s="86"/>
      <c r="E59" s="266"/>
      <c r="F59" s="126"/>
      <c r="G59" s="126"/>
      <c r="H59" s="86"/>
      <c r="I59" s="86"/>
      <c r="J59" s="87"/>
      <c r="K59" s="106"/>
      <c r="L59" s="127"/>
      <c r="M59" s="128">
        <f t="shared" si="2"/>
        <v>999</v>
      </c>
      <c r="N59" s="127"/>
      <c r="O59" s="86"/>
      <c r="P59" s="265"/>
      <c r="Q59" s="130">
        <f t="shared" si="3"/>
        <v>999</v>
      </c>
      <c r="R59" s="87"/>
    </row>
    <row r="60" spans="1:18" s="11" customFormat="1" ht="18.75" customHeight="1">
      <c r="A60" s="104">
        <v>54</v>
      </c>
      <c r="B60" s="85"/>
      <c r="C60" s="85"/>
      <c r="D60" s="86"/>
      <c r="E60" s="266"/>
      <c r="F60" s="126"/>
      <c r="G60" s="126"/>
      <c r="H60" s="86"/>
      <c r="I60" s="86"/>
      <c r="J60" s="87"/>
      <c r="K60" s="106"/>
      <c r="L60" s="127"/>
      <c r="M60" s="128">
        <f t="shared" si="2"/>
        <v>999</v>
      </c>
      <c r="N60" s="127"/>
      <c r="O60" s="86"/>
      <c r="P60" s="265"/>
      <c r="Q60" s="130">
        <f t="shared" si="3"/>
        <v>999</v>
      </c>
      <c r="R60" s="87"/>
    </row>
    <row r="61" spans="1:18" s="11" customFormat="1" ht="18.75" customHeight="1">
      <c r="A61" s="104">
        <v>55</v>
      </c>
      <c r="B61" s="85"/>
      <c r="C61" s="85"/>
      <c r="D61" s="86"/>
      <c r="E61" s="266"/>
      <c r="F61" s="126"/>
      <c r="G61" s="126"/>
      <c r="H61" s="86"/>
      <c r="I61" s="86"/>
      <c r="J61" s="87"/>
      <c r="K61" s="106"/>
      <c r="L61" s="127"/>
      <c r="M61" s="128">
        <f t="shared" si="2"/>
        <v>999</v>
      </c>
      <c r="N61" s="127"/>
      <c r="O61" s="86"/>
      <c r="P61" s="265"/>
      <c r="Q61" s="130">
        <f t="shared" si="3"/>
        <v>999</v>
      </c>
      <c r="R61" s="87"/>
    </row>
    <row r="62" spans="1:18" s="11" customFormat="1" ht="18.75" customHeight="1">
      <c r="A62" s="104">
        <v>56</v>
      </c>
      <c r="B62" s="85"/>
      <c r="C62" s="85"/>
      <c r="D62" s="86"/>
      <c r="E62" s="266"/>
      <c r="F62" s="126"/>
      <c r="G62" s="126"/>
      <c r="H62" s="86"/>
      <c r="I62" s="86"/>
      <c r="J62" s="87"/>
      <c r="K62" s="106"/>
      <c r="L62" s="127"/>
      <c r="M62" s="128">
        <f t="shared" si="2"/>
        <v>999</v>
      </c>
      <c r="N62" s="127"/>
      <c r="O62" s="86"/>
      <c r="P62" s="265"/>
      <c r="Q62" s="130">
        <f t="shared" si="3"/>
        <v>999</v>
      </c>
      <c r="R62" s="87"/>
    </row>
    <row r="63" spans="1:18" s="11" customFormat="1" ht="18.75" customHeight="1">
      <c r="A63" s="104">
        <v>57</v>
      </c>
      <c r="B63" s="85"/>
      <c r="C63" s="85"/>
      <c r="D63" s="86"/>
      <c r="E63" s="266"/>
      <c r="F63" s="126"/>
      <c r="G63" s="126"/>
      <c r="H63" s="86"/>
      <c r="I63" s="86"/>
      <c r="J63" s="87"/>
      <c r="K63" s="106"/>
      <c r="L63" s="127"/>
      <c r="M63" s="128">
        <f t="shared" si="2"/>
        <v>999</v>
      </c>
      <c r="N63" s="127"/>
      <c r="O63" s="86"/>
      <c r="P63" s="265"/>
      <c r="Q63" s="130">
        <f t="shared" si="3"/>
        <v>999</v>
      </c>
      <c r="R63" s="87"/>
    </row>
    <row r="64" spans="1:18" s="11" customFormat="1" ht="18.75" customHeight="1">
      <c r="A64" s="104">
        <v>58</v>
      </c>
      <c r="B64" s="85"/>
      <c r="C64" s="85"/>
      <c r="D64" s="86"/>
      <c r="E64" s="266"/>
      <c r="F64" s="126"/>
      <c r="G64" s="126"/>
      <c r="H64" s="86"/>
      <c r="I64" s="86"/>
      <c r="J64" s="87"/>
      <c r="K64" s="106"/>
      <c r="L64" s="127"/>
      <c r="M64" s="128">
        <f t="shared" si="2"/>
        <v>999</v>
      </c>
      <c r="N64" s="127"/>
      <c r="O64" s="86"/>
      <c r="P64" s="265"/>
      <c r="Q64" s="130">
        <f t="shared" si="3"/>
        <v>999</v>
      </c>
      <c r="R64" s="87"/>
    </row>
    <row r="65" spans="1:18" s="11" customFormat="1" ht="18.75" customHeight="1">
      <c r="A65" s="104">
        <v>59</v>
      </c>
      <c r="B65" s="85"/>
      <c r="C65" s="85"/>
      <c r="D65" s="86"/>
      <c r="E65" s="266"/>
      <c r="F65" s="126"/>
      <c r="G65" s="126"/>
      <c r="H65" s="86"/>
      <c r="I65" s="86"/>
      <c r="J65" s="87"/>
      <c r="K65" s="106"/>
      <c r="L65" s="127"/>
      <c r="M65" s="128">
        <f t="shared" si="2"/>
        <v>999</v>
      </c>
      <c r="N65" s="127"/>
      <c r="O65" s="86"/>
      <c r="P65" s="265"/>
      <c r="Q65" s="130">
        <f t="shared" si="3"/>
        <v>999</v>
      </c>
      <c r="R65" s="87"/>
    </row>
    <row r="66" spans="1:18" s="11" customFormat="1" ht="18.75" customHeight="1">
      <c r="A66" s="104">
        <v>60</v>
      </c>
      <c r="B66" s="85"/>
      <c r="C66" s="85"/>
      <c r="D66" s="86"/>
      <c r="E66" s="266"/>
      <c r="F66" s="126"/>
      <c r="G66" s="126"/>
      <c r="H66" s="86"/>
      <c r="I66" s="86"/>
      <c r="J66" s="87"/>
      <c r="K66" s="106"/>
      <c r="L66" s="127"/>
      <c r="M66" s="128">
        <f t="shared" si="2"/>
        <v>999</v>
      </c>
      <c r="N66" s="127"/>
      <c r="O66" s="86"/>
      <c r="P66" s="265"/>
      <c r="Q66" s="130">
        <f t="shared" si="3"/>
        <v>999</v>
      </c>
      <c r="R66" s="87"/>
    </row>
    <row r="67" spans="1:18" s="11" customFormat="1" ht="18.75" customHeight="1">
      <c r="A67" s="104">
        <v>61</v>
      </c>
      <c r="B67" s="85"/>
      <c r="C67" s="85"/>
      <c r="D67" s="86"/>
      <c r="E67" s="266"/>
      <c r="F67" s="126"/>
      <c r="G67" s="126"/>
      <c r="H67" s="86"/>
      <c r="I67" s="86"/>
      <c r="J67" s="87"/>
      <c r="K67" s="106"/>
      <c r="L67" s="127"/>
      <c r="M67" s="128">
        <f t="shared" si="2"/>
        <v>999</v>
      </c>
      <c r="N67" s="127"/>
      <c r="O67" s="86"/>
      <c r="P67" s="265"/>
      <c r="Q67" s="130">
        <f t="shared" si="3"/>
        <v>999</v>
      </c>
      <c r="R67" s="87"/>
    </row>
    <row r="68" spans="1:18" s="11" customFormat="1" ht="18.75" customHeight="1">
      <c r="A68" s="104">
        <v>62</v>
      </c>
      <c r="B68" s="85"/>
      <c r="C68" s="85"/>
      <c r="D68" s="86"/>
      <c r="E68" s="266"/>
      <c r="F68" s="126"/>
      <c r="G68" s="126"/>
      <c r="H68" s="86"/>
      <c r="I68" s="86"/>
      <c r="J68" s="87"/>
      <c r="K68" s="106"/>
      <c r="L68" s="127"/>
      <c r="M68" s="128">
        <f t="shared" si="2"/>
        <v>999</v>
      </c>
      <c r="N68" s="127"/>
      <c r="O68" s="86"/>
      <c r="P68" s="265"/>
      <c r="Q68" s="130">
        <f t="shared" si="3"/>
        <v>999</v>
      </c>
      <c r="R68" s="87"/>
    </row>
    <row r="69" spans="1:18" s="11" customFormat="1" ht="18.75" customHeight="1">
      <c r="A69" s="104">
        <v>63</v>
      </c>
      <c r="B69" s="85"/>
      <c r="C69" s="85"/>
      <c r="D69" s="86"/>
      <c r="E69" s="266"/>
      <c r="F69" s="126"/>
      <c r="G69" s="126"/>
      <c r="H69" s="86"/>
      <c r="I69" s="86"/>
      <c r="J69" s="87"/>
      <c r="K69" s="106"/>
      <c r="L69" s="127"/>
      <c r="M69" s="128">
        <f t="shared" si="2"/>
        <v>999</v>
      </c>
      <c r="N69" s="127"/>
      <c r="O69" s="86"/>
      <c r="P69" s="265"/>
      <c r="Q69" s="130">
        <f t="shared" si="3"/>
        <v>999</v>
      </c>
      <c r="R69" s="87"/>
    </row>
    <row r="70" spans="1:18" s="11" customFormat="1" ht="18.75" customHeight="1">
      <c r="A70" s="104">
        <v>64</v>
      </c>
      <c r="B70" s="85"/>
      <c r="C70" s="85"/>
      <c r="D70" s="86"/>
      <c r="E70" s="266"/>
      <c r="F70" s="126"/>
      <c r="G70" s="126"/>
      <c r="H70" s="86"/>
      <c r="I70" s="86"/>
      <c r="J70" s="87"/>
      <c r="K70" s="106"/>
      <c r="L70" s="127"/>
      <c r="M70" s="128">
        <f t="shared" si="2"/>
        <v>999</v>
      </c>
      <c r="N70" s="127"/>
      <c r="O70" s="86"/>
      <c r="P70" s="265"/>
      <c r="Q70" s="130">
        <f t="shared" si="3"/>
        <v>999</v>
      </c>
      <c r="R70" s="87"/>
    </row>
    <row r="71" spans="1:18" s="11" customFormat="1" ht="18.75" customHeight="1">
      <c r="A71" s="104">
        <v>65</v>
      </c>
      <c r="B71" s="85"/>
      <c r="C71" s="85"/>
      <c r="D71" s="86"/>
      <c r="E71" s="266"/>
      <c r="F71" s="126"/>
      <c r="G71" s="126"/>
      <c r="H71" s="86"/>
      <c r="I71" s="86"/>
      <c r="J71" s="87"/>
      <c r="K71" s="106"/>
      <c r="L71" s="127"/>
      <c r="M71" s="128">
        <f aca="true" t="shared" si="4" ref="M71:M102">IF(R71="",999,R71)</f>
        <v>999</v>
      </c>
      <c r="N71" s="127"/>
      <c r="O71" s="86"/>
      <c r="P71" s="265"/>
      <c r="Q71" s="130">
        <f aca="true" t="shared" si="5" ref="Q71:Q102">IF(O71="DA",1,IF(O71="WC",2,IF(O71="SE",3,IF(O71="Q",4,IF(O71="LL",5,999)))))</f>
        <v>999</v>
      </c>
      <c r="R71" s="87"/>
    </row>
    <row r="72" spans="1:18" s="11" customFormat="1" ht="18.75" customHeight="1">
      <c r="A72" s="104">
        <v>66</v>
      </c>
      <c r="B72" s="85"/>
      <c r="C72" s="85"/>
      <c r="D72" s="86"/>
      <c r="E72" s="266"/>
      <c r="F72" s="126"/>
      <c r="G72" s="126"/>
      <c r="H72" s="86"/>
      <c r="I72" s="86"/>
      <c r="J72" s="87"/>
      <c r="K72" s="106"/>
      <c r="L72" s="127"/>
      <c r="M72" s="128">
        <f t="shared" si="4"/>
        <v>999</v>
      </c>
      <c r="N72" s="127"/>
      <c r="O72" s="86"/>
      <c r="P72" s="265"/>
      <c r="Q72" s="130">
        <f t="shared" si="5"/>
        <v>999</v>
      </c>
      <c r="R72" s="87"/>
    </row>
    <row r="73" spans="1:18" s="11" customFormat="1" ht="18.75" customHeight="1">
      <c r="A73" s="104">
        <v>67</v>
      </c>
      <c r="B73" s="85"/>
      <c r="C73" s="85"/>
      <c r="D73" s="86"/>
      <c r="E73" s="266"/>
      <c r="F73" s="126"/>
      <c r="G73" s="126"/>
      <c r="H73" s="86"/>
      <c r="I73" s="86"/>
      <c r="J73" s="87"/>
      <c r="K73" s="106"/>
      <c r="L73" s="127"/>
      <c r="M73" s="128">
        <f t="shared" si="4"/>
        <v>999</v>
      </c>
      <c r="N73" s="127"/>
      <c r="O73" s="86"/>
      <c r="P73" s="265"/>
      <c r="Q73" s="130">
        <f t="shared" si="5"/>
        <v>999</v>
      </c>
      <c r="R73" s="87"/>
    </row>
    <row r="74" spans="1:18" s="11" customFormat="1" ht="18.75" customHeight="1">
      <c r="A74" s="104">
        <v>68</v>
      </c>
      <c r="B74" s="85"/>
      <c r="C74" s="85"/>
      <c r="D74" s="86"/>
      <c r="E74" s="266"/>
      <c r="F74" s="126"/>
      <c r="G74" s="126"/>
      <c r="H74" s="86"/>
      <c r="I74" s="86"/>
      <c r="J74" s="87"/>
      <c r="K74" s="106"/>
      <c r="L74" s="127"/>
      <c r="M74" s="128">
        <f t="shared" si="4"/>
        <v>999</v>
      </c>
      <c r="N74" s="127"/>
      <c r="O74" s="86"/>
      <c r="P74" s="265"/>
      <c r="Q74" s="130">
        <f t="shared" si="5"/>
        <v>999</v>
      </c>
      <c r="R74" s="87"/>
    </row>
    <row r="75" spans="1:18" s="11" customFormat="1" ht="18.75" customHeight="1">
      <c r="A75" s="104">
        <v>69</v>
      </c>
      <c r="B75" s="85"/>
      <c r="C75" s="85"/>
      <c r="D75" s="86"/>
      <c r="E75" s="266"/>
      <c r="F75" s="126"/>
      <c r="G75" s="126"/>
      <c r="H75" s="86"/>
      <c r="I75" s="86"/>
      <c r="J75" s="87"/>
      <c r="K75" s="106"/>
      <c r="L75" s="127"/>
      <c r="M75" s="128">
        <f t="shared" si="4"/>
        <v>999</v>
      </c>
      <c r="N75" s="127"/>
      <c r="O75" s="86"/>
      <c r="P75" s="265"/>
      <c r="Q75" s="130">
        <f t="shared" si="5"/>
        <v>999</v>
      </c>
      <c r="R75" s="87"/>
    </row>
    <row r="76" spans="1:18" s="11" customFormat="1" ht="18.75" customHeight="1">
      <c r="A76" s="104">
        <v>70</v>
      </c>
      <c r="B76" s="85"/>
      <c r="C76" s="85"/>
      <c r="D76" s="86"/>
      <c r="E76" s="266"/>
      <c r="F76" s="126"/>
      <c r="G76" s="126"/>
      <c r="H76" s="86"/>
      <c r="I76" s="86"/>
      <c r="J76" s="87"/>
      <c r="K76" s="106"/>
      <c r="L76" s="127"/>
      <c r="M76" s="128">
        <f t="shared" si="4"/>
        <v>999</v>
      </c>
      <c r="N76" s="127"/>
      <c r="O76" s="86"/>
      <c r="P76" s="265"/>
      <c r="Q76" s="130">
        <f t="shared" si="5"/>
        <v>999</v>
      </c>
      <c r="R76" s="87"/>
    </row>
    <row r="77" spans="1:18" s="11" customFormat="1" ht="18.75" customHeight="1">
      <c r="A77" s="104">
        <v>71</v>
      </c>
      <c r="B77" s="85"/>
      <c r="C77" s="85"/>
      <c r="D77" s="86"/>
      <c r="E77" s="266"/>
      <c r="F77" s="126"/>
      <c r="G77" s="126"/>
      <c r="H77" s="86"/>
      <c r="I77" s="86"/>
      <c r="J77" s="87"/>
      <c r="K77" s="106"/>
      <c r="L77" s="127"/>
      <c r="M77" s="128">
        <f t="shared" si="4"/>
        <v>999</v>
      </c>
      <c r="N77" s="127"/>
      <c r="O77" s="86"/>
      <c r="P77" s="265"/>
      <c r="Q77" s="130">
        <f t="shared" si="5"/>
        <v>999</v>
      </c>
      <c r="R77" s="87"/>
    </row>
    <row r="78" spans="1:18" s="11" customFormat="1" ht="18.75" customHeight="1">
      <c r="A78" s="104">
        <v>72</v>
      </c>
      <c r="B78" s="85"/>
      <c r="C78" s="85"/>
      <c r="D78" s="86"/>
      <c r="E78" s="266"/>
      <c r="F78" s="126"/>
      <c r="G78" s="126"/>
      <c r="H78" s="86"/>
      <c r="I78" s="86"/>
      <c r="J78" s="87"/>
      <c r="K78" s="106"/>
      <c r="L78" s="127"/>
      <c r="M78" s="128">
        <f t="shared" si="4"/>
        <v>999</v>
      </c>
      <c r="N78" s="127"/>
      <c r="O78" s="86"/>
      <c r="P78" s="265"/>
      <c r="Q78" s="130">
        <f t="shared" si="5"/>
        <v>999</v>
      </c>
      <c r="R78" s="87"/>
    </row>
    <row r="79" spans="1:18" s="11" customFormat="1" ht="18.75" customHeight="1">
      <c r="A79" s="104">
        <v>73</v>
      </c>
      <c r="B79" s="85"/>
      <c r="C79" s="85"/>
      <c r="D79" s="86"/>
      <c r="E79" s="266"/>
      <c r="F79" s="126"/>
      <c r="G79" s="126"/>
      <c r="H79" s="86"/>
      <c r="I79" s="86"/>
      <c r="J79" s="87"/>
      <c r="K79" s="106"/>
      <c r="L79" s="127"/>
      <c r="M79" s="128">
        <f t="shared" si="4"/>
        <v>999</v>
      </c>
      <c r="N79" s="127"/>
      <c r="O79" s="86"/>
      <c r="P79" s="265"/>
      <c r="Q79" s="130">
        <f t="shared" si="5"/>
        <v>999</v>
      </c>
      <c r="R79" s="87"/>
    </row>
    <row r="80" spans="1:18" s="11" customFormat="1" ht="18.75" customHeight="1">
      <c r="A80" s="104">
        <v>74</v>
      </c>
      <c r="B80" s="85"/>
      <c r="C80" s="85"/>
      <c r="D80" s="86"/>
      <c r="E80" s="266"/>
      <c r="F80" s="126"/>
      <c r="G80" s="126"/>
      <c r="H80" s="86"/>
      <c r="I80" s="86"/>
      <c r="J80" s="87"/>
      <c r="K80" s="106"/>
      <c r="L80" s="127"/>
      <c r="M80" s="128">
        <f t="shared" si="4"/>
        <v>999</v>
      </c>
      <c r="N80" s="127"/>
      <c r="O80" s="86"/>
      <c r="P80" s="265"/>
      <c r="Q80" s="130">
        <f t="shared" si="5"/>
        <v>999</v>
      </c>
      <c r="R80" s="87"/>
    </row>
    <row r="81" spans="1:18" s="11" customFormat="1" ht="18.75" customHeight="1">
      <c r="A81" s="104">
        <v>75</v>
      </c>
      <c r="B81" s="85"/>
      <c r="C81" s="85"/>
      <c r="D81" s="86"/>
      <c r="E81" s="266"/>
      <c r="F81" s="126"/>
      <c r="G81" s="126"/>
      <c r="H81" s="86"/>
      <c r="I81" s="86"/>
      <c r="J81" s="87"/>
      <c r="K81" s="106"/>
      <c r="L81" s="127"/>
      <c r="M81" s="128">
        <f t="shared" si="4"/>
        <v>999</v>
      </c>
      <c r="N81" s="127"/>
      <c r="O81" s="86"/>
      <c r="P81" s="265"/>
      <c r="Q81" s="130">
        <f t="shared" si="5"/>
        <v>999</v>
      </c>
      <c r="R81" s="87"/>
    </row>
    <row r="82" spans="1:18" s="11" customFormat="1" ht="18.75" customHeight="1">
      <c r="A82" s="104">
        <v>76</v>
      </c>
      <c r="B82" s="85"/>
      <c r="C82" s="85"/>
      <c r="D82" s="86"/>
      <c r="E82" s="266"/>
      <c r="F82" s="126"/>
      <c r="G82" s="126"/>
      <c r="H82" s="86"/>
      <c r="I82" s="86"/>
      <c r="J82" s="87"/>
      <c r="K82" s="106"/>
      <c r="L82" s="127"/>
      <c r="M82" s="128">
        <f t="shared" si="4"/>
        <v>999</v>
      </c>
      <c r="N82" s="127"/>
      <c r="O82" s="86"/>
      <c r="P82" s="265"/>
      <c r="Q82" s="130">
        <f t="shared" si="5"/>
        <v>999</v>
      </c>
      <c r="R82" s="87"/>
    </row>
    <row r="83" spans="1:18" s="11" customFormat="1" ht="18.75" customHeight="1">
      <c r="A83" s="104">
        <v>77</v>
      </c>
      <c r="B83" s="85"/>
      <c r="C83" s="85"/>
      <c r="D83" s="86"/>
      <c r="E83" s="266"/>
      <c r="F83" s="126"/>
      <c r="G83" s="126"/>
      <c r="H83" s="86"/>
      <c r="I83" s="86"/>
      <c r="J83" s="87"/>
      <c r="K83" s="106"/>
      <c r="L83" s="127"/>
      <c r="M83" s="128">
        <f t="shared" si="4"/>
        <v>999</v>
      </c>
      <c r="N83" s="127"/>
      <c r="O83" s="86"/>
      <c r="P83" s="265"/>
      <c r="Q83" s="130">
        <f t="shared" si="5"/>
        <v>999</v>
      </c>
      <c r="R83" s="87"/>
    </row>
    <row r="84" spans="1:18" s="11" customFormat="1" ht="18.75" customHeight="1">
      <c r="A84" s="104">
        <v>78</v>
      </c>
      <c r="B84" s="85"/>
      <c r="C84" s="85"/>
      <c r="D84" s="86"/>
      <c r="E84" s="266"/>
      <c r="F84" s="126"/>
      <c r="G84" s="126"/>
      <c r="H84" s="86"/>
      <c r="I84" s="86"/>
      <c r="J84" s="87"/>
      <c r="K84" s="106"/>
      <c r="L84" s="127"/>
      <c r="M84" s="128">
        <f t="shared" si="4"/>
        <v>999</v>
      </c>
      <c r="N84" s="127"/>
      <c r="O84" s="86"/>
      <c r="P84" s="265"/>
      <c r="Q84" s="130">
        <f t="shared" si="5"/>
        <v>999</v>
      </c>
      <c r="R84" s="87"/>
    </row>
    <row r="85" spans="1:18" s="11" customFormat="1" ht="18.75" customHeight="1">
      <c r="A85" s="104">
        <v>79</v>
      </c>
      <c r="B85" s="85"/>
      <c r="C85" s="85"/>
      <c r="D85" s="86"/>
      <c r="E85" s="266"/>
      <c r="F85" s="126"/>
      <c r="G85" s="126"/>
      <c r="H85" s="86"/>
      <c r="I85" s="86"/>
      <c r="J85" s="87"/>
      <c r="K85" s="106"/>
      <c r="L85" s="127"/>
      <c r="M85" s="128">
        <f t="shared" si="4"/>
        <v>999</v>
      </c>
      <c r="N85" s="127"/>
      <c r="O85" s="86"/>
      <c r="P85" s="265"/>
      <c r="Q85" s="130">
        <f t="shared" si="5"/>
        <v>999</v>
      </c>
      <c r="R85" s="87"/>
    </row>
    <row r="86" spans="1:18" s="11" customFormat="1" ht="18.75" customHeight="1">
      <c r="A86" s="104">
        <v>80</v>
      </c>
      <c r="B86" s="85"/>
      <c r="C86" s="85"/>
      <c r="D86" s="86"/>
      <c r="E86" s="266"/>
      <c r="F86" s="126"/>
      <c r="G86" s="126"/>
      <c r="H86" s="86"/>
      <c r="I86" s="86"/>
      <c r="J86" s="87"/>
      <c r="K86" s="106"/>
      <c r="L86" s="127"/>
      <c r="M86" s="128">
        <f t="shared" si="4"/>
        <v>999</v>
      </c>
      <c r="N86" s="127"/>
      <c r="O86" s="86"/>
      <c r="P86" s="265"/>
      <c r="Q86" s="130">
        <f t="shared" si="5"/>
        <v>999</v>
      </c>
      <c r="R86" s="87"/>
    </row>
    <row r="87" spans="1:18" s="11" customFormat="1" ht="18.75" customHeight="1">
      <c r="A87" s="104">
        <v>81</v>
      </c>
      <c r="B87" s="85"/>
      <c r="C87" s="85"/>
      <c r="D87" s="86"/>
      <c r="E87" s="266"/>
      <c r="F87" s="126"/>
      <c r="G87" s="126"/>
      <c r="H87" s="86"/>
      <c r="I87" s="86"/>
      <c r="J87" s="87"/>
      <c r="K87" s="106"/>
      <c r="L87" s="127"/>
      <c r="M87" s="128">
        <f t="shared" si="4"/>
        <v>999</v>
      </c>
      <c r="N87" s="127"/>
      <c r="O87" s="86"/>
      <c r="P87" s="265"/>
      <c r="Q87" s="130">
        <f t="shared" si="5"/>
        <v>999</v>
      </c>
      <c r="R87" s="87"/>
    </row>
    <row r="88" spans="1:18" s="11" customFormat="1" ht="18.75" customHeight="1">
      <c r="A88" s="104">
        <v>82</v>
      </c>
      <c r="B88" s="85"/>
      <c r="C88" s="85"/>
      <c r="D88" s="86"/>
      <c r="E88" s="266"/>
      <c r="F88" s="126"/>
      <c r="G88" s="126"/>
      <c r="H88" s="86"/>
      <c r="I88" s="86"/>
      <c r="J88" s="87"/>
      <c r="K88" s="106"/>
      <c r="L88" s="127"/>
      <c r="M88" s="128">
        <f t="shared" si="4"/>
        <v>999</v>
      </c>
      <c r="N88" s="127"/>
      <c r="O88" s="86"/>
      <c r="P88" s="265"/>
      <c r="Q88" s="130">
        <f t="shared" si="5"/>
        <v>999</v>
      </c>
      <c r="R88" s="87"/>
    </row>
    <row r="89" spans="1:18" s="11" customFormat="1" ht="18.75" customHeight="1">
      <c r="A89" s="104">
        <v>83</v>
      </c>
      <c r="B89" s="85"/>
      <c r="C89" s="85"/>
      <c r="D89" s="86"/>
      <c r="E89" s="266"/>
      <c r="F89" s="126"/>
      <c r="G89" s="126"/>
      <c r="H89" s="86"/>
      <c r="I89" s="86"/>
      <c r="J89" s="87"/>
      <c r="K89" s="106"/>
      <c r="L89" s="127"/>
      <c r="M89" s="128">
        <f t="shared" si="4"/>
        <v>999</v>
      </c>
      <c r="N89" s="127"/>
      <c r="O89" s="86"/>
      <c r="P89" s="265"/>
      <c r="Q89" s="130">
        <f t="shared" si="5"/>
        <v>999</v>
      </c>
      <c r="R89" s="87"/>
    </row>
    <row r="90" spans="1:18" s="11" customFormat="1" ht="18.75" customHeight="1">
      <c r="A90" s="104">
        <v>84</v>
      </c>
      <c r="B90" s="85"/>
      <c r="C90" s="85"/>
      <c r="D90" s="86"/>
      <c r="E90" s="266"/>
      <c r="F90" s="126"/>
      <c r="G90" s="126"/>
      <c r="H90" s="86"/>
      <c r="I90" s="86"/>
      <c r="J90" s="87"/>
      <c r="K90" s="106"/>
      <c r="L90" s="127"/>
      <c r="M90" s="128">
        <f t="shared" si="4"/>
        <v>999</v>
      </c>
      <c r="N90" s="127"/>
      <c r="O90" s="86"/>
      <c r="P90" s="265"/>
      <c r="Q90" s="130">
        <f t="shared" si="5"/>
        <v>999</v>
      </c>
      <c r="R90" s="87"/>
    </row>
    <row r="91" spans="1:18" s="11" customFormat="1" ht="18.75" customHeight="1">
      <c r="A91" s="104">
        <v>85</v>
      </c>
      <c r="B91" s="85"/>
      <c r="C91" s="85"/>
      <c r="D91" s="86"/>
      <c r="E91" s="266"/>
      <c r="F91" s="126"/>
      <c r="G91" s="126"/>
      <c r="H91" s="86"/>
      <c r="I91" s="86"/>
      <c r="J91" s="87"/>
      <c r="K91" s="106"/>
      <c r="L91" s="127"/>
      <c r="M91" s="128">
        <f t="shared" si="4"/>
        <v>999</v>
      </c>
      <c r="N91" s="127"/>
      <c r="O91" s="86"/>
      <c r="P91" s="265"/>
      <c r="Q91" s="130">
        <f t="shared" si="5"/>
        <v>999</v>
      </c>
      <c r="R91" s="87"/>
    </row>
    <row r="92" spans="1:18" s="11" customFormat="1" ht="18.75" customHeight="1">
      <c r="A92" s="104">
        <v>86</v>
      </c>
      <c r="B92" s="85"/>
      <c r="C92" s="85"/>
      <c r="D92" s="86"/>
      <c r="E92" s="266"/>
      <c r="F92" s="126"/>
      <c r="G92" s="126"/>
      <c r="H92" s="86"/>
      <c r="I92" s="86"/>
      <c r="J92" s="87"/>
      <c r="K92" s="106"/>
      <c r="L92" s="127"/>
      <c r="M92" s="128">
        <f t="shared" si="4"/>
        <v>999</v>
      </c>
      <c r="N92" s="127"/>
      <c r="O92" s="86"/>
      <c r="P92" s="265"/>
      <c r="Q92" s="130">
        <f t="shared" si="5"/>
        <v>999</v>
      </c>
      <c r="R92" s="87"/>
    </row>
    <row r="93" spans="1:18" s="11" customFormat="1" ht="18.75" customHeight="1">
      <c r="A93" s="104">
        <v>87</v>
      </c>
      <c r="B93" s="85"/>
      <c r="C93" s="85"/>
      <c r="D93" s="86"/>
      <c r="E93" s="266"/>
      <c r="F93" s="126"/>
      <c r="G93" s="126"/>
      <c r="H93" s="86"/>
      <c r="I93" s="86"/>
      <c r="J93" s="87"/>
      <c r="K93" s="106"/>
      <c r="L93" s="127"/>
      <c r="M93" s="128">
        <f t="shared" si="4"/>
        <v>999</v>
      </c>
      <c r="N93" s="127"/>
      <c r="O93" s="86"/>
      <c r="P93" s="265"/>
      <c r="Q93" s="130">
        <f t="shared" si="5"/>
        <v>999</v>
      </c>
      <c r="R93" s="87"/>
    </row>
    <row r="94" spans="1:18" s="11" customFormat="1" ht="18.75" customHeight="1">
      <c r="A94" s="104">
        <v>88</v>
      </c>
      <c r="B94" s="85"/>
      <c r="C94" s="85"/>
      <c r="D94" s="86"/>
      <c r="E94" s="266"/>
      <c r="F94" s="126"/>
      <c r="G94" s="126"/>
      <c r="H94" s="86"/>
      <c r="I94" s="86"/>
      <c r="J94" s="87"/>
      <c r="K94" s="106"/>
      <c r="L94" s="127"/>
      <c r="M94" s="128">
        <f t="shared" si="4"/>
        <v>999</v>
      </c>
      <c r="N94" s="127"/>
      <c r="O94" s="86"/>
      <c r="P94" s="265"/>
      <c r="Q94" s="130">
        <f t="shared" si="5"/>
        <v>999</v>
      </c>
      <c r="R94" s="87"/>
    </row>
    <row r="95" spans="1:18" s="11" customFormat="1" ht="18.75" customHeight="1">
      <c r="A95" s="104">
        <v>89</v>
      </c>
      <c r="B95" s="85"/>
      <c r="C95" s="85"/>
      <c r="D95" s="86"/>
      <c r="E95" s="266"/>
      <c r="F95" s="126"/>
      <c r="G95" s="126"/>
      <c r="H95" s="86"/>
      <c r="I95" s="86"/>
      <c r="J95" s="87"/>
      <c r="K95" s="106"/>
      <c r="L95" s="127"/>
      <c r="M95" s="128">
        <f t="shared" si="4"/>
        <v>999</v>
      </c>
      <c r="N95" s="127"/>
      <c r="O95" s="86"/>
      <c r="P95" s="265"/>
      <c r="Q95" s="130">
        <f t="shared" si="5"/>
        <v>999</v>
      </c>
      <c r="R95" s="87"/>
    </row>
    <row r="96" spans="1:18" s="11" customFormat="1" ht="18.75" customHeight="1">
      <c r="A96" s="104">
        <v>90</v>
      </c>
      <c r="B96" s="85"/>
      <c r="C96" s="85"/>
      <c r="D96" s="86"/>
      <c r="E96" s="266"/>
      <c r="F96" s="126"/>
      <c r="G96" s="126"/>
      <c r="H96" s="86"/>
      <c r="I96" s="86"/>
      <c r="J96" s="87"/>
      <c r="K96" s="106"/>
      <c r="L96" s="127"/>
      <c r="M96" s="128">
        <f t="shared" si="4"/>
        <v>999</v>
      </c>
      <c r="N96" s="127"/>
      <c r="O96" s="86"/>
      <c r="P96" s="265"/>
      <c r="Q96" s="130">
        <f t="shared" si="5"/>
        <v>999</v>
      </c>
      <c r="R96" s="87"/>
    </row>
    <row r="97" spans="1:18" s="11" customFormat="1" ht="18.75" customHeight="1">
      <c r="A97" s="104">
        <v>91</v>
      </c>
      <c r="B97" s="85"/>
      <c r="C97" s="85"/>
      <c r="D97" s="86"/>
      <c r="E97" s="266"/>
      <c r="F97" s="126"/>
      <c r="G97" s="126"/>
      <c r="H97" s="86"/>
      <c r="I97" s="86"/>
      <c r="J97" s="87"/>
      <c r="K97" s="106"/>
      <c r="L97" s="127"/>
      <c r="M97" s="128">
        <f t="shared" si="4"/>
        <v>999</v>
      </c>
      <c r="N97" s="127"/>
      <c r="O97" s="86"/>
      <c r="P97" s="265"/>
      <c r="Q97" s="130">
        <f t="shared" si="5"/>
        <v>999</v>
      </c>
      <c r="R97" s="87"/>
    </row>
    <row r="98" spans="1:18" s="11" customFormat="1" ht="18.75" customHeight="1">
      <c r="A98" s="104">
        <v>92</v>
      </c>
      <c r="B98" s="85"/>
      <c r="C98" s="85"/>
      <c r="D98" s="86"/>
      <c r="E98" s="266"/>
      <c r="F98" s="126"/>
      <c r="G98" s="126"/>
      <c r="H98" s="86"/>
      <c r="I98" s="86"/>
      <c r="J98" s="87"/>
      <c r="K98" s="106"/>
      <c r="L98" s="127"/>
      <c r="M98" s="128">
        <f t="shared" si="4"/>
        <v>999</v>
      </c>
      <c r="N98" s="127"/>
      <c r="O98" s="86"/>
      <c r="P98" s="265"/>
      <c r="Q98" s="130">
        <f t="shared" si="5"/>
        <v>999</v>
      </c>
      <c r="R98" s="87"/>
    </row>
    <row r="99" spans="1:18" s="11" customFormat="1" ht="18.75" customHeight="1">
      <c r="A99" s="104">
        <v>93</v>
      </c>
      <c r="B99" s="85"/>
      <c r="C99" s="85"/>
      <c r="D99" s="86"/>
      <c r="E99" s="266"/>
      <c r="F99" s="126"/>
      <c r="G99" s="126"/>
      <c r="H99" s="86"/>
      <c r="I99" s="86"/>
      <c r="J99" s="87"/>
      <c r="K99" s="106"/>
      <c r="L99" s="127"/>
      <c r="M99" s="128">
        <f t="shared" si="4"/>
        <v>999</v>
      </c>
      <c r="N99" s="127"/>
      <c r="O99" s="86"/>
      <c r="P99" s="265"/>
      <c r="Q99" s="130">
        <f t="shared" si="5"/>
        <v>999</v>
      </c>
      <c r="R99" s="87"/>
    </row>
    <row r="100" spans="1:18" s="11" customFormat="1" ht="18.75" customHeight="1">
      <c r="A100" s="104">
        <v>94</v>
      </c>
      <c r="B100" s="85"/>
      <c r="C100" s="85"/>
      <c r="D100" s="86"/>
      <c r="E100" s="266"/>
      <c r="F100" s="126"/>
      <c r="G100" s="126"/>
      <c r="H100" s="86"/>
      <c r="I100" s="86"/>
      <c r="J100" s="87"/>
      <c r="K100" s="106"/>
      <c r="L100" s="127"/>
      <c r="M100" s="128">
        <f t="shared" si="4"/>
        <v>999</v>
      </c>
      <c r="N100" s="127"/>
      <c r="O100" s="86"/>
      <c r="P100" s="265"/>
      <c r="Q100" s="130">
        <f t="shared" si="5"/>
        <v>999</v>
      </c>
      <c r="R100" s="87"/>
    </row>
    <row r="101" spans="1:18" s="11" customFormat="1" ht="18.75" customHeight="1">
      <c r="A101" s="104">
        <v>95</v>
      </c>
      <c r="B101" s="85"/>
      <c r="C101" s="85"/>
      <c r="D101" s="86"/>
      <c r="E101" s="266"/>
      <c r="F101" s="126"/>
      <c r="G101" s="126"/>
      <c r="H101" s="86"/>
      <c r="I101" s="86"/>
      <c r="J101" s="87"/>
      <c r="K101" s="106"/>
      <c r="L101" s="127"/>
      <c r="M101" s="128">
        <f t="shared" si="4"/>
        <v>999</v>
      </c>
      <c r="N101" s="127"/>
      <c r="O101" s="86"/>
      <c r="P101" s="265"/>
      <c r="Q101" s="130">
        <f t="shared" si="5"/>
        <v>999</v>
      </c>
      <c r="R101" s="87"/>
    </row>
    <row r="102" spans="1:18" s="11" customFormat="1" ht="18.75" customHeight="1">
      <c r="A102" s="104">
        <v>96</v>
      </c>
      <c r="B102" s="85"/>
      <c r="C102" s="85"/>
      <c r="D102" s="86"/>
      <c r="E102" s="266"/>
      <c r="F102" s="126"/>
      <c r="G102" s="126"/>
      <c r="H102" s="86"/>
      <c r="I102" s="86"/>
      <c r="J102" s="87"/>
      <c r="K102" s="106"/>
      <c r="L102" s="127"/>
      <c r="M102" s="128">
        <f t="shared" si="4"/>
        <v>999</v>
      </c>
      <c r="N102" s="127"/>
      <c r="O102" s="86"/>
      <c r="P102" s="265"/>
      <c r="Q102" s="130">
        <f t="shared" si="5"/>
        <v>999</v>
      </c>
      <c r="R102" s="87"/>
    </row>
    <row r="103" spans="1:18" s="11" customFormat="1" ht="18.75" customHeight="1">
      <c r="A103" s="104">
        <v>97</v>
      </c>
      <c r="B103" s="85"/>
      <c r="C103" s="85"/>
      <c r="D103" s="86"/>
      <c r="E103" s="266"/>
      <c r="F103" s="126"/>
      <c r="G103" s="126"/>
      <c r="H103" s="86"/>
      <c r="I103" s="86"/>
      <c r="J103" s="87"/>
      <c r="K103" s="106"/>
      <c r="L103" s="127"/>
      <c r="M103" s="128">
        <f aca="true" t="shared" si="6" ref="M103:M134">IF(R103="",999,R103)</f>
        <v>999</v>
      </c>
      <c r="N103" s="127"/>
      <c r="O103" s="86"/>
      <c r="P103" s="265"/>
      <c r="Q103" s="130">
        <f aca="true" t="shared" si="7" ref="Q103:Q134">IF(O103="DA",1,IF(O103="WC",2,IF(O103="SE",3,IF(O103="Q",4,IF(O103="LL",5,999)))))</f>
        <v>999</v>
      </c>
      <c r="R103" s="87"/>
    </row>
    <row r="104" spans="1:18" s="11" customFormat="1" ht="18.75" customHeight="1">
      <c r="A104" s="104">
        <v>98</v>
      </c>
      <c r="B104" s="85"/>
      <c r="C104" s="85"/>
      <c r="D104" s="86"/>
      <c r="E104" s="266"/>
      <c r="F104" s="126"/>
      <c r="G104" s="126"/>
      <c r="H104" s="86"/>
      <c r="I104" s="86"/>
      <c r="J104" s="87"/>
      <c r="K104" s="106"/>
      <c r="L104" s="127"/>
      <c r="M104" s="128">
        <f t="shared" si="6"/>
        <v>999</v>
      </c>
      <c r="N104" s="127"/>
      <c r="O104" s="86"/>
      <c r="P104" s="265"/>
      <c r="Q104" s="130">
        <f t="shared" si="7"/>
        <v>999</v>
      </c>
      <c r="R104" s="87"/>
    </row>
    <row r="105" spans="1:18" s="11" customFormat="1" ht="18.75" customHeight="1">
      <c r="A105" s="104">
        <v>99</v>
      </c>
      <c r="B105" s="85"/>
      <c r="C105" s="85"/>
      <c r="D105" s="86"/>
      <c r="E105" s="266"/>
      <c r="F105" s="126"/>
      <c r="G105" s="126"/>
      <c r="H105" s="86"/>
      <c r="I105" s="86"/>
      <c r="J105" s="87"/>
      <c r="K105" s="106"/>
      <c r="L105" s="127"/>
      <c r="M105" s="128">
        <f t="shared" si="6"/>
        <v>999</v>
      </c>
      <c r="N105" s="127"/>
      <c r="O105" s="86"/>
      <c r="P105" s="265"/>
      <c r="Q105" s="130">
        <f t="shared" si="7"/>
        <v>999</v>
      </c>
      <c r="R105" s="87"/>
    </row>
    <row r="106" spans="1:18" s="11" customFormat="1" ht="18.75" customHeight="1">
      <c r="A106" s="104">
        <v>100</v>
      </c>
      <c r="B106" s="85"/>
      <c r="C106" s="85"/>
      <c r="D106" s="86"/>
      <c r="E106" s="266"/>
      <c r="F106" s="126"/>
      <c r="G106" s="126"/>
      <c r="H106" s="86"/>
      <c r="I106" s="86"/>
      <c r="J106" s="87"/>
      <c r="K106" s="106"/>
      <c r="L106" s="127"/>
      <c r="M106" s="128">
        <f t="shared" si="6"/>
        <v>999</v>
      </c>
      <c r="N106" s="127"/>
      <c r="O106" s="86"/>
      <c r="P106" s="265"/>
      <c r="Q106" s="130">
        <f t="shared" si="7"/>
        <v>999</v>
      </c>
      <c r="R106" s="87"/>
    </row>
    <row r="107" spans="1:18" s="11" customFormat="1" ht="18.75" customHeight="1">
      <c r="A107" s="104">
        <v>101</v>
      </c>
      <c r="B107" s="85"/>
      <c r="C107" s="85"/>
      <c r="D107" s="86"/>
      <c r="E107" s="266"/>
      <c r="F107" s="126"/>
      <c r="G107" s="126"/>
      <c r="H107" s="86"/>
      <c r="I107" s="86"/>
      <c r="J107" s="87"/>
      <c r="K107" s="106"/>
      <c r="L107" s="127"/>
      <c r="M107" s="128">
        <f t="shared" si="6"/>
        <v>999</v>
      </c>
      <c r="N107" s="127"/>
      <c r="O107" s="86"/>
      <c r="P107" s="265"/>
      <c r="Q107" s="130">
        <f t="shared" si="7"/>
        <v>999</v>
      </c>
      <c r="R107" s="87"/>
    </row>
    <row r="108" spans="1:18" s="11" customFormat="1" ht="18.75" customHeight="1">
      <c r="A108" s="104">
        <v>102</v>
      </c>
      <c r="B108" s="85"/>
      <c r="C108" s="85"/>
      <c r="D108" s="86"/>
      <c r="E108" s="266"/>
      <c r="F108" s="126"/>
      <c r="G108" s="126"/>
      <c r="H108" s="86"/>
      <c r="I108" s="86"/>
      <c r="J108" s="87"/>
      <c r="K108" s="106"/>
      <c r="L108" s="127"/>
      <c r="M108" s="128">
        <f t="shared" si="6"/>
        <v>999</v>
      </c>
      <c r="N108" s="127"/>
      <c r="O108" s="86"/>
      <c r="P108" s="265"/>
      <c r="Q108" s="130">
        <f t="shared" si="7"/>
        <v>999</v>
      </c>
      <c r="R108" s="87"/>
    </row>
    <row r="109" spans="1:18" s="11" customFormat="1" ht="18.75" customHeight="1">
      <c r="A109" s="104">
        <v>103</v>
      </c>
      <c r="B109" s="85"/>
      <c r="C109" s="85"/>
      <c r="D109" s="86"/>
      <c r="E109" s="266"/>
      <c r="F109" s="126"/>
      <c r="G109" s="126"/>
      <c r="H109" s="86"/>
      <c r="I109" s="86"/>
      <c r="J109" s="87"/>
      <c r="K109" s="106"/>
      <c r="L109" s="127"/>
      <c r="M109" s="128">
        <f t="shared" si="6"/>
        <v>999</v>
      </c>
      <c r="N109" s="127"/>
      <c r="O109" s="86"/>
      <c r="P109" s="265"/>
      <c r="Q109" s="130">
        <f t="shared" si="7"/>
        <v>999</v>
      </c>
      <c r="R109" s="87"/>
    </row>
    <row r="110" spans="1:18" s="11" customFormat="1" ht="18.75" customHeight="1">
      <c r="A110" s="104">
        <v>104</v>
      </c>
      <c r="B110" s="85"/>
      <c r="C110" s="85"/>
      <c r="D110" s="86"/>
      <c r="E110" s="266"/>
      <c r="F110" s="126"/>
      <c r="G110" s="126"/>
      <c r="H110" s="86"/>
      <c r="I110" s="86"/>
      <c r="J110" s="87"/>
      <c r="K110" s="106"/>
      <c r="L110" s="127"/>
      <c r="M110" s="128">
        <f t="shared" si="6"/>
        <v>999</v>
      </c>
      <c r="N110" s="127"/>
      <c r="O110" s="86"/>
      <c r="P110" s="265"/>
      <c r="Q110" s="130">
        <f t="shared" si="7"/>
        <v>999</v>
      </c>
      <c r="R110" s="87"/>
    </row>
    <row r="111" spans="1:18" s="11" customFormat="1" ht="18.75" customHeight="1">
      <c r="A111" s="104">
        <v>105</v>
      </c>
      <c r="B111" s="85"/>
      <c r="C111" s="85"/>
      <c r="D111" s="86"/>
      <c r="E111" s="266"/>
      <c r="F111" s="126"/>
      <c r="G111" s="126"/>
      <c r="H111" s="86"/>
      <c r="I111" s="86"/>
      <c r="J111" s="87"/>
      <c r="K111" s="106"/>
      <c r="L111" s="127"/>
      <c r="M111" s="128">
        <f t="shared" si="6"/>
        <v>999</v>
      </c>
      <c r="N111" s="127"/>
      <c r="O111" s="86"/>
      <c r="P111" s="265"/>
      <c r="Q111" s="130">
        <f t="shared" si="7"/>
        <v>999</v>
      </c>
      <c r="R111" s="87"/>
    </row>
    <row r="112" spans="1:18" s="11" customFormat="1" ht="18.75" customHeight="1">
      <c r="A112" s="104">
        <v>106</v>
      </c>
      <c r="B112" s="85"/>
      <c r="C112" s="85"/>
      <c r="D112" s="86"/>
      <c r="E112" s="266"/>
      <c r="F112" s="126"/>
      <c r="G112" s="126"/>
      <c r="H112" s="86"/>
      <c r="I112" s="86"/>
      <c r="J112" s="87"/>
      <c r="K112" s="106"/>
      <c r="L112" s="127"/>
      <c r="M112" s="128">
        <f t="shared" si="6"/>
        <v>999</v>
      </c>
      <c r="N112" s="127"/>
      <c r="O112" s="86"/>
      <c r="P112" s="265"/>
      <c r="Q112" s="130">
        <f t="shared" si="7"/>
        <v>999</v>
      </c>
      <c r="R112" s="87"/>
    </row>
    <row r="113" spans="1:18" s="11" customFormat="1" ht="18.75" customHeight="1">
      <c r="A113" s="104">
        <v>107</v>
      </c>
      <c r="B113" s="85"/>
      <c r="C113" s="85"/>
      <c r="D113" s="86"/>
      <c r="E113" s="266"/>
      <c r="F113" s="126"/>
      <c r="G113" s="126"/>
      <c r="H113" s="86"/>
      <c r="I113" s="86"/>
      <c r="J113" s="87"/>
      <c r="K113" s="106"/>
      <c r="L113" s="127"/>
      <c r="M113" s="128">
        <f t="shared" si="6"/>
        <v>999</v>
      </c>
      <c r="N113" s="127"/>
      <c r="O113" s="86"/>
      <c r="P113" s="265"/>
      <c r="Q113" s="130">
        <f t="shared" si="7"/>
        <v>999</v>
      </c>
      <c r="R113" s="87"/>
    </row>
    <row r="114" spans="1:18" s="11" customFormat="1" ht="18.75" customHeight="1">
      <c r="A114" s="104">
        <v>108</v>
      </c>
      <c r="B114" s="85"/>
      <c r="C114" s="85"/>
      <c r="D114" s="86"/>
      <c r="E114" s="266"/>
      <c r="F114" s="126"/>
      <c r="G114" s="126"/>
      <c r="H114" s="86"/>
      <c r="I114" s="86"/>
      <c r="J114" s="87"/>
      <c r="K114" s="106"/>
      <c r="L114" s="127"/>
      <c r="M114" s="128">
        <f t="shared" si="6"/>
        <v>999</v>
      </c>
      <c r="N114" s="127"/>
      <c r="O114" s="86"/>
      <c r="P114" s="265"/>
      <c r="Q114" s="130">
        <f t="shared" si="7"/>
        <v>999</v>
      </c>
      <c r="R114" s="87"/>
    </row>
    <row r="115" spans="1:18" s="11" customFormat="1" ht="18.75" customHeight="1">
      <c r="A115" s="104">
        <v>109</v>
      </c>
      <c r="B115" s="85"/>
      <c r="C115" s="85"/>
      <c r="D115" s="86"/>
      <c r="E115" s="266"/>
      <c r="F115" s="126"/>
      <c r="G115" s="126"/>
      <c r="H115" s="86"/>
      <c r="I115" s="86"/>
      <c r="J115" s="87"/>
      <c r="K115" s="106"/>
      <c r="L115" s="127"/>
      <c r="M115" s="128">
        <f t="shared" si="6"/>
        <v>999</v>
      </c>
      <c r="N115" s="127"/>
      <c r="O115" s="86"/>
      <c r="P115" s="265"/>
      <c r="Q115" s="130">
        <f t="shared" si="7"/>
        <v>999</v>
      </c>
      <c r="R115" s="87"/>
    </row>
    <row r="116" spans="1:18" s="11" customFormat="1" ht="18.75" customHeight="1">
      <c r="A116" s="104">
        <v>110</v>
      </c>
      <c r="B116" s="85"/>
      <c r="C116" s="85"/>
      <c r="D116" s="86"/>
      <c r="E116" s="266"/>
      <c r="F116" s="126"/>
      <c r="G116" s="126"/>
      <c r="H116" s="86"/>
      <c r="I116" s="86"/>
      <c r="J116" s="87"/>
      <c r="K116" s="106"/>
      <c r="L116" s="127"/>
      <c r="M116" s="128">
        <f t="shared" si="6"/>
        <v>999</v>
      </c>
      <c r="N116" s="127"/>
      <c r="O116" s="86"/>
      <c r="P116" s="265"/>
      <c r="Q116" s="130">
        <f t="shared" si="7"/>
        <v>999</v>
      </c>
      <c r="R116" s="87"/>
    </row>
    <row r="117" spans="1:18" s="11" customFormat="1" ht="18.75" customHeight="1">
      <c r="A117" s="104">
        <v>111</v>
      </c>
      <c r="B117" s="85"/>
      <c r="C117" s="85"/>
      <c r="D117" s="86"/>
      <c r="E117" s="266"/>
      <c r="F117" s="126"/>
      <c r="G117" s="126"/>
      <c r="H117" s="86"/>
      <c r="I117" s="86"/>
      <c r="J117" s="87"/>
      <c r="K117" s="106"/>
      <c r="L117" s="127"/>
      <c r="M117" s="128">
        <f t="shared" si="6"/>
        <v>999</v>
      </c>
      <c r="N117" s="127"/>
      <c r="O117" s="86"/>
      <c r="P117" s="265"/>
      <c r="Q117" s="130">
        <f t="shared" si="7"/>
        <v>999</v>
      </c>
      <c r="R117" s="87"/>
    </row>
    <row r="118" spans="1:18" s="11" customFormat="1" ht="18.75" customHeight="1">
      <c r="A118" s="104">
        <v>112</v>
      </c>
      <c r="B118" s="85"/>
      <c r="C118" s="85"/>
      <c r="D118" s="86"/>
      <c r="E118" s="266"/>
      <c r="F118" s="126"/>
      <c r="G118" s="126"/>
      <c r="H118" s="86"/>
      <c r="I118" s="86"/>
      <c r="J118" s="87"/>
      <c r="K118" s="106"/>
      <c r="L118" s="127"/>
      <c r="M118" s="128">
        <f t="shared" si="6"/>
        <v>999</v>
      </c>
      <c r="N118" s="127"/>
      <c r="O118" s="86"/>
      <c r="P118" s="265"/>
      <c r="Q118" s="130">
        <f t="shared" si="7"/>
        <v>999</v>
      </c>
      <c r="R118" s="87"/>
    </row>
    <row r="119" spans="1:18" s="11" customFormat="1" ht="18.75" customHeight="1">
      <c r="A119" s="104">
        <v>113</v>
      </c>
      <c r="B119" s="85"/>
      <c r="C119" s="85"/>
      <c r="D119" s="86"/>
      <c r="E119" s="266"/>
      <c r="F119" s="126"/>
      <c r="G119" s="126"/>
      <c r="H119" s="86"/>
      <c r="I119" s="86"/>
      <c r="J119" s="87"/>
      <c r="K119" s="106"/>
      <c r="L119" s="127"/>
      <c r="M119" s="128">
        <f t="shared" si="6"/>
        <v>999</v>
      </c>
      <c r="N119" s="127"/>
      <c r="O119" s="86"/>
      <c r="P119" s="265"/>
      <c r="Q119" s="130">
        <f t="shared" si="7"/>
        <v>999</v>
      </c>
      <c r="R119" s="87"/>
    </row>
    <row r="120" spans="1:18" s="11" customFormat="1" ht="18.75" customHeight="1">
      <c r="A120" s="104">
        <v>114</v>
      </c>
      <c r="B120" s="85"/>
      <c r="C120" s="85"/>
      <c r="D120" s="86"/>
      <c r="E120" s="266"/>
      <c r="F120" s="126"/>
      <c r="G120" s="126"/>
      <c r="H120" s="86"/>
      <c r="I120" s="86"/>
      <c r="J120" s="87"/>
      <c r="K120" s="106"/>
      <c r="L120" s="127"/>
      <c r="M120" s="128">
        <f t="shared" si="6"/>
        <v>999</v>
      </c>
      <c r="N120" s="127"/>
      <c r="O120" s="86"/>
      <c r="P120" s="265"/>
      <c r="Q120" s="130">
        <f t="shared" si="7"/>
        <v>999</v>
      </c>
      <c r="R120" s="87"/>
    </row>
    <row r="121" spans="1:18" s="11" customFormat="1" ht="18.75" customHeight="1">
      <c r="A121" s="104">
        <v>115</v>
      </c>
      <c r="B121" s="85"/>
      <c r="C121" s="85"/>
      <c r="D121" s="86"/>
      <c r="E121" s="266"/>
      <c r="F121" s="126"/>
      <c r="G121" s="126"/>
      <c r="H121" s="86"/>
      <c r="I121" s="86"/>
      <c r="J121" s="87"/>
      <c r="K121" s="106"/>
      <c r="L121" s="127"/>
      <c r="M121" s="128">
        <f t="shared" si="6"/>
        <v>999</v>
      </c>
      <c r="N121" s="127"/>
      <c r="O121" s="86"/>
      <c r="P121" s="265"/>
      <c r="Q121" s="130">
        <f t="shared" si="7"/>
        <v>999</v>
      </c>
      <c r="R121" s="87"/>
    </row>
    <row r="122" spans="1:18" s="11" customFormat="1" ht="18.75" customHeight="1">
      <c r="A122" s="104">
        <v>116</v>
      </c>
      <c r="B122" s="85"/>
      <c r="C122" s="85"/>
      <c r="D122" s="86"/>
      <c r="E122" s="266"/>
      <c r="F122" s="126"/>
      <c r="G122" s="126"/>
      <c r="H122" s="86"/>
      <c r="I122" s="86"/>
      <c r="J122" s="87"/>
      <c r="K122" s="106"/>
      <c r="L122" s="127"/>
      <c r="M122" s="128">
        <f t="shared" si="6"/>
        <v>999</v>
      </c>
      <c r="N122" s="127"/>
      <c r="O122" s="86"/>
      <c r="P122" s="265"/>
      <c r="Q122" s="130">
        <f t="shared" si="7"/>
        <v>999</v>
      </c>
      <c r="R122" s="87"/>
    </row>
    <row r="123" spans="1:18" s="11" customFormat="1" ht="18.75" customHeight="1">
      <c r="A123" s="104">
        <v>117</v>
      </c>
      <c r="B123" s="85"/>
      <c r="C123" s="85"/>
      <c r="D123" s="86"/>
      <c r="E123" s="266"/>
      <c r="F123" s="126"/>
      <c r="G123" s="126"/>
      <c r="H123" s="86"/>
      <c r="I123" s="86"/>
      <c r="J123" s="87"/>
      <c r="K123" s="106"/>
      <c r="L123" s="127"/>
      <c r="M123" s="128">
        <f t="shared" si="6"/>
        <v>999</v>
      </c>
      <c r="N123" s="127"/>
      <c r="O123" s="86"/>
      <c r="P123" s="265"/>
      <c r="Q123" s="130">
        <f t="shared" si="7"/>
        <v>999</v>
      </c>
      <c r="R123" s="87"/>
    </row>
    <row r="124" spans="1:18" s="11" customFormat="1" ht="18.75" customHeight="1">
      <c r="A124" s="104">
        <v>118</v>
      </c>
      <c r="B124" s="85"/>
      <c r="C124" s="85"/>
      <c r="D124" s="86"/>
      <c r="E124" s="266"/>
      <c r="F124" s="126"/>
      <c r="G124" s="126"/>
      <c r="H124" s="86"/>
      <c r="I124" s="86"/>
      <c r="J124" s="87"/>
      <c r="K124" s="106"/>
      <c r="L124" s="127"/>
      <c r="M124" s="128">
        <f t="shared" si="6"/>
        <v>999</v>
      </c>
      <c r="N124" s="127"/>
      <c r="O124" s="86"/>
      <c r="P124" s="265"/>
      <c r="Q124" s="130">
        <f t="shared" si="7"/>
        <v>999</v>
      </c>
      <c r="R124" s="87"/>
    </row>
    <row r="125" spans="1:18" s="11" customFormat="1" ht="18.75" customHeight="1">
      <c r="A125" s="104">
        <v>119</v>
      </c>
      <c r="B125" s="85"/>
      <c r="C125" s="85"/>
      <c r="D125" s="86"/>
      <c r="E125" s="266"/>
      <c r="F125" s="126"/>
      <c r="G125" s="126"/>
      <c r="H125" s="86"/>
      <c r="I125" s="86"/>
      <c r="J125" s="87"/>
      <c r="K125" s="106"/>
      <c r="L125" s="127"/>
      <c r="M125" s="128">
        <f t="shared" si="6"/>
        <v>999</v>
      </c>
      <c r="N125" s="127"/>
      <c r="O125" s="86"/>
      <c r="P125" s="265"/>
      <c r="Q125" s="130">
        <f t="shared" si="7"/>
        <v>999</v>
      </c>
      <c r="R125" s="87"/>
    </row>
    <row r="126" spans="1:18" s="11" customFormat="1" ht="18.75" customHeight="1">
      <c r="A126" s="104">
        <v>120</v>
      </c>
      <c r="B126" s="85"/>
      <c r="C126" s="85"/>
      <c r="D126" s="86"/>
      <c r="E126" s="266"/>
      <c r="F126" s="126"/>
      <c r="G126" s="126"/>
      <c r="H126" s="86"/>
      <c r="I126" s="86"/>
      <c r="J126" s="87"/>
      <c r="K126" s="106"/>
      <c r="L126" s="127"/>
      <c r="M126" s="128">
        <f t="shared" si="6"/>
        <v>999</v>
      </c>
      <c r="N126" s="127"/>
      <c r="O126" s="86"/>
      <c r="P126" s="265"/>
      <c r="Q126" s="130">
        <f t="shared" si="7"/>
        <v>999</v>
      </c>
      <c r="R126" s="87"/>
    </row>
    <row r="127" spans="1:18" s="11" customFormat="1" ht="18.75" customHeight="1">
      <c r="A127" s="104">
        <v>121</v>
      </c>
      <c r="B127" s="85"/>
      <c r="C127" s="85"/>
      <c r="D127" s="86"/>
      <c r="E127" s="266"/>
      <c r="F127" s="126"/>
      <c r="G127" s="126"/>
      <c r="H127" s="86"/>
      <c r="I127" s="86"/>
      <c r="J127" s="87"/>
      <c r="K127" s="106"/>
      <c r="L127" s="127"/>
      <c r="M127" s="128">
        <f t="shared" si="6"/>
        <v>999</v>
      </c>
      <c r="N127" s="127"/>
      <c r="O127" s="86"/>
      <c r="P127" s="265"/>
      <c r="Q127" s="130">
        <f t="shared" si="7"/>
        <v>999</v>
      </c>
      <c r="R127" s="87"/>
    </row>
    <row r="128" spans="1:18" s="11" customFormat="1" ht="18.75" customHeight="1">
      <c r="A128" s="104">
        <v>122</v>
      </c>
      <c r="B128" s="85"/>
      <c r="C128" s="85"/>
      <c r="D128" s="86"/>
      <c r="E128" s="266"/>
      <c r="F128" s="126"/>
      <c r="G128" s="126"/>
      <c r="H128" s="86"/>
      <c r="I128" s="86"/>
      <c r="J128" s="87"/>
      <c r="K128" s="106"/>
      <c r="L128" s="127"/>
      <c r="M128" s="128">
        <f t="shared" si="6"/>
        <v>999</v>
      </c>
      <c r="N128" s="127"/>
      <c r="O128" s="86"/>
      <c r="P128" s="265"/>
      <c r="Q128" s="130">
        <f t="shared" si="7"/>
        <v>999</v>
      </c>
      <c r="R128" s="87"/>
    </row>
    <row r="129" spans="1:18" s="11" customFormat="1" ht="18.75" customHeight="1">
      <c r="A129" s="104">
        <v>123</v>
      </c>
      <c r="B129" s="85"/>
      <c r="C129" s="85"/>
      <c r="D129" s="86"/>
      <c r="E129" s="266"/>
      <c r="F129" s="126"/>
      <c r="G129" s="126"/>
      <c r="H129" s="86"/>
      <c r="I129" s="86"/>
      <c r="J129" s="87"/>
      <c r="K129" s="106"/>
      <c r="L129" s="127"/>
      <c r="M129" s="128">
        <f t="shared" si="6"/>
        <v>999</v>
      </c>
      <c r="N129" s="127"/>
      <c r="O129" s="86"/>
      <c r="P129" s="265"/>
      <c r="Q129" s="130">
        <f t="shared" si="7"/>
        <v>999</v>
      </c>
      <c r="R129" s="87"/>
    </row>
    <row r="130" spans="1:18" s="11" customFormat="1" ht="18.75" customHeight="1">
      <c r="A130" s="104">
        <v>124</v>
      </c>
      <c r="B130" s="85"/>
      <c r="C130" s="85"/>
      <c r="D130" s="86"/>
      <c r="E130" s="266"/>
      <c r="F130" s="126"/>
      <c r="G130" s="126"/>
      <c r="H130" s="86"/>
      <c r="I130" s="86"/>
      <c r="J130" s="87"/>
      <c r="K130" s="106"/>
      <c r="L130" s="127"/>
      <c r="M130" s="128">
        <f t="shared" si="6"/>
        <v>999</v>
      </c>
      <c r="N130" s="127"/>
      <c r="O130" s="86"/>
      <c r="P130" s="265"/>
      <c r="Q130" s="130">
        <f t="shared" si="7"/>
        <v>999</v>
      </c>
      <c r="R130" s="87"/>
    </row>
    <row r="131" spans="1:18" s="11" customFormat="1" ht="18.75" customHeight="1">
      <c r="A131" s="104">
        <v>125</v>
      </c>
      <c r="B131" s="85"/>
      <c r="C131" s="85"/>
      <c r="D131" s="86"/>
      <c r="E131" s="266"/>
      <c r="F131" s="126"/>
      <c r="G131" s="126"/>
      <c r="H131" s="86"/>
      <c r="I131" s="86"/>
      <c r="J131" s="87"/>
      <c r="K131" s="106"/>
      <c r="L131" s="127"/>
      <c r="M131" s="128">
        <f t="shared" si="6"/>
        <v>999</v>
      </c>
      <c r="N131" s="127"/>
      <c r="O131" s="86"/>
      <c r="P131" s="265"/>
      <c r="Q131" s="130">
        <f t="shared" si="7"/>
        <v>999</v>
      </c>
      <c r="R131" s="87"/>
    </row>
    <row r="132" spans="1:18" s="11" customFormat="1" ht="18.75" customHeight="1">
      <c r="A132" s="104">
        <v>126</v>
      </c>
      <c r="B132" s="85"/>
      <c r="C132" s="85"/>
      <c r="D132" s="86"/>
      <c r="E132" s="266"/>
      <c r="F132" s="126"/>
      <c r="G132" s="126"/>
      <c r="H132" s="86"/>
      <c r="I132" s="86"/>
      <c r="J132" s="87"/>
      <c r="K132" s="106"/>
      <c r="L132" s="127"/>
      <c r="M132" s="128">
        <f t="shared" si="6"/>
        <v>999</v>
      </c>
      <c r="N132" s="127"/>
      <c r="O132" s="86"/>
      <c r="P132" s="265"/>
      <c r="Q132" s="130">
        <f t="shared" si="7"/>
        <v>999</v>
      </c>
      <c r="R132" s="87"/>
    </row>
    <row r="133" spans="1:18" s="11" customFormat="1" ht="18.75" customHeight="1">
      <c r="A133" s="104">
        <v>127</v>
      </c>
      <c r="B133" s="85"/>
      <c r="C133" s="85"/>
      <c r="D133" s="86"/>
      <c r="E133" s="266"/>
      <c r="F133" s="126"/>
      <c r="G133" s="126"/>
      <c r="H133" s="86"/>
      <c r="I133" s="86"/>
      <c r="J133" s="87"/>
      <c r="K133" s="106"/>
      <c r="L133" s="127"/>
      <c r="M133" s="128">
        <f t="shared" si="6"/>
        <v>999</v>
      </c>
      <c r="N133" s="127"/>
      <c r="O133" s="86"/>
      <c r="P133" s="265"/>
      <c r="Q133" s="130">
        <f t="shared" si="7"/>
        <v>999</v>
      </c>
      <c r="R133" s="87"/>
    </row>
    <row r="134" spans="1:18" s="11" customFormat="1" ht="18.75" customHeight="1">
      <c r="A134" s="104">
        <v>128</v>
      </c>
      <c r="B134" s="85"/>
      <c r="C134" s="85"/>
      <c r="D134" s="86"/>
      <c r="E134" s="266"/>
      <c r="F134" s="126"/>
      <c r="G134" s="126"/>
      <c r="H134" s="86"/>
      <c r="I134" s="86"/>
      <c r="J134" s="87"/>
      <c r="K134" s="106"/>
      <c r="L134" s="127"/>
      <c r="M134" s="128">
        <f t="shared" si="6"/>
        <v>999</v>
      </c>
      <c r="N134" s="127"/>
      <c r="O134" s="86"/>
      <c r="P134" s="265"/>
      <c r="Q134" s="130">
        <f t="shared" si="7"/>
        <v>999</v>
      </c>
      <c r="R134" s="87"/>
    </row>
  </sheetData>
  <sheetProtection/>
  <mergeCells count="1">
    <mergeCell ref="A5:B5"/>
  </mergeCells>
  <conditionalFormatting sqref="K7:K134">
    <cfRule type="cellIs" priority="4" dxfId="20" operator="equal" stopIfTrue="1">
      <formula>"Z"</formula>
    </cfRule>
  </conditionalFormatting>
  <conditionalFormatting sqref="E7:E134">
    <cfRule type="expression" priority="5" dxfId="16" stopIfTrue="1">
      <formula>OR(B7="",E7="")</formula>
    </cfRule>
    <cfRule type="expression" priority="6" dxfId="14" stopIfTrue="1">
      <formula>YEAR($E7)&gt;$U$4</formula>
    </cfRule>
    <cfRule type="expression" priority="7" dxfId="14" stopIfTrue="1">
      <formula>YEAR($E7)&lt;$U$3</formula>
    </cfRule>
  </conditionalFormatting>
  <conditionalFormatting sqref="E26:E29">
    <cfRule type="expression" priority="1" dxfId="16" stopIfTrue="1">
      <formula>OR(B26="",E26="")</formula>
    </cfRule>
    <cfRule type="expression" priority="2" dxfId="14" stopIfTrue="1">
      <formula>YEAR($E26)&gt;$U$4</formula>
    </cfRule>
    <cfRule type="expression" priority="3" dxfId="14" stopIfTrue="1">
      <formula>YEAR($E26)&lt;$U$3</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zoomScalePageLayoutView="0" workbookViewId="0" topLeftCell="A7">
      <selection activeCell="P40" sqref="P4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7109375" style="0" customWidth="1"/>
    <col min="20" max="20" width="9.140625" style="0" hidden="1" customWidth="1"/>
  </cols>
  <sheetData>
    <row r="1" spans="1:17" s="133" customFormat="1" ht="21.75" customHeight="1">
      <c r="A1" s="67" t="str">
        <f>'Week SetUp'!$A$6</f>
        <v>6ο ΕΝΩΣΙΑΚΟ</v>
      </c>
      <c r="B1" s="67"/>
      <c r="C1" s="134"/>
      <c r="D1" s="134"/>
      <c r="E1" s="134"/>
      <c r="F1" s="134"/>
      <c r="G1" s="134"/>
      <c r="H1" s="134"/>
      <c r="I1" s="135"/>
      <c r="J1" s="107" t="s">
        <v>184</v>
      </c>
      <c r="K1" s="107"/>
      <c r="L1" s="68"/>
      <c r="M1" s="135"/>
      <c r="N1" s="135" t="s">
        <v>25</v>
      </c>
      <c r="O1" s="135"/>
      <c r="P1" s="134"/>
      <c r="Q1" s="135"/>
    </row>
    <row r="2" spans="1:17" s="88" customFormat="1" ht="12.75">
      <c r="A2" s="70" t="str">
        <f>'Week SetUp'!$A$8</f>
        <v>ITF Junior Circuit</v>
      </c>
      <c r="B2" s="70"/>
      <c r="C2" s="70"/>
      <c r="D2" s="70"/>
      <c r="E2" s="70"/>
      <c r="F2" s="136"/>
      <c r="G2" s="91"/>
      <c r="H2" s="91"/>
      <c r="I2" s="137"/>
      <c r="J2" s="107" t="s">
        <v>77</v>
      </c>
      <c r="K2" s="107"/>
      <c r="L2" s="107"/>
      <c r="M2" s="137"/>
      <c r="N2" s="91"/>
      <c r="O2" s="137"/>
      <c r="P2" s="91"/>
      <c r="Q2" s="137"/>
    </row>
    <row r="3" spans="1:17" s="19" customFormat="1" ht="11.25" customHeight="1">
      <c r="A3" s="57" t="s">
        <v>51</v>
      </c>
      <c r="B3" s="57"/>
      <c r="C3" s="57"/>
      <c r="D3" s="57"/>
      <c r="E3" s="57"/>
      <c r="F3" s="57" t="s">
        <v>52</v>
      </c>
      <c r="G3" s="57"/>
      <c r="H3" s="57"/>
      <c r="I3" s="138"/>
      <c r="J3" s="57" t="s">
        <v>53</v>
      </c>
      <c r="K3" s="138"/>
      <c r="L3" s="57"/>
      <c r="M3" s="138"/>
      <c r="N3" s="57"/>
      <c r="O3" s="138"/>
      <c r="P3" s="57"/>
      <c r="Q3" s="58" t="s">
        <v>54</v>
      </c>
    </row>
    <row r="4" spans="1:17" s="36" customFormat="1" ht="11.25" customHeight="1" thickBot="1">
      <c r="A4" s="274" t="str">
        <f>'Week SetUp'!$A$10</f>
        <v>05-06/09/2009</v>
      </c>
      <c r="B4" s="274"/>
      <c r="C4" s="274"/>
      <c r="D4" s="139"/>
      <c r="E4" s="139"/>
      <c r="F4" s="139" t="str">
        <f>'Week SetUp'!$C$10</f>
        <v>Α.Ο.Α.ΚΑΒΑΛΑΣ</v>
      </c>
      <c r="G4" s="74"/>
      <c r="H4" s="139"/>
      <c r="I4" s="140"/>
      <c r="J4" s="141">
        <f>'Week SetUp'!$D$10</f>
        <v>0</v>
      </c>
      <c r="K4" s="140"/>
      <c r="L4" s="142">
        <f>'Week SetUp'!$A$12</f>
        <v>0</v>
      </c>
      <c r="M4" s="140"/>
      <c r="N4" s="139"/>
      <c r="O4" s="140"/>
      <c r="P4" s="139"/>
      <c r="Q4" s="63" t="str">
        <f>'Week SetUp'!$E$10</f>
        <v>ΘΟΔΩΡΗΣ ΠΙΚΑΖΗΣ</v>
      </c>
    </row>
    <row r="5" spans="1:17" s="19" customFormat="1" ht="9.75">
      <c r="A5" s="143"/>
      <c r="B5" s="144" t="s">
        <v>26</v>
      </c>
      <c r="C5" s="144" t="s">
        <v>59</v>
      </c>
      <c r="D5" s="144" t="s">
        <v>27</v>
      </c>
      <c r="E5" s="145" t="s">
        <v>57</v>
      </c>
      <c r="F5" s="145" t="s">
        <v>58</v>
      </c>
      <c r="G5" s="145"/>
      <c r="H5" s="145" t="s">
        <v>52</v>
      </c>
      <c r="I5" s="145"/>
      <c r="J5" s="144" t="s">
        <v>60</v>
      </c>
      <c r="K5" s="146"/>
      <c r="L5" s="144" t="s">
        <v>64</v>
      </c>
      <c r="M5" s="146"/>
      <c r="N5" s="144" t="s">
        <v>61</v>
      </c>
      <c r="O5" s="146"/>
      <c r="P5" s="144" t="s">
        <v>62</v>
      </c>
      <c r="Q5" s="147"/>
    </row>
    <row r="6" spans="1:17" s="19" customFormat="1" ht="3.75" customHeight="1" thickBot="1">
      <c r="A6" s="148"/>
      <c r="B6" s="149"/>
      <c r="C6" s="73"/>
      <c r="D6" s="149"/>
      <c r="E6" s="150"/>
      <c r="F6" s="150"/>
      <c r="G6" s="151"/>
      <c r="H6" s="150"/>
      <c r="I6" s="152"/>
      <c r="J6" s="149"/>
      <c r="K6" s="152"/>
      <c r="L6" s="149"/>
      <c r="M6" s="152"/>
      <c r="N6" s="149"/>
      <c r="O6" s="152"/>
      <c r="P6" s="149"/>
      <c r="Q6" s="153"/>
    </row>
    <row r="7" spans="1:20" s="46" customFormat="1" ht="10.5" customHeight="1">
      <c r="A7" s="154">
        <v>1</v>
      </c>
      <c r="B7" s="155">
        <f>IF($D7="","",VLOOKUP($D7,'Boys Si Main Draw Prep'!$A$7:$P$38,15))</f>
        <v>0</v>
      </c>
      <c r="C7" s="155">
        <f>IF($D7="","",VLOOKUP($D7,'Boys Si Main Draw Prep'!$A$7:$P$38,16))</f>
        <v>75</v>
      </c>
      <c r="D7" s="156">
        <v>1</v>
      </c>
      <c r="E7" s="157" t="str">
        <f>UPPER(IF($D7="","",VLOOKUP($D7,'Boys Si Main Draw Prep'!$A$7:$P$38,2)))</f>
        <v>ΤΣΑΓΚΑΡΑΚΗΣ</v>
      </c>
      <c r="F7" s="157" t="str">
        <f>IF($D7="","",VLOOKUP($D7,'Boys Si Main Draw Prep'!$A$7:$P$38,3))</f>
        <v>ΗΛΙΑΣ</v>
      </c>
      <c r="G7" s="157"/>
      <c r="H7" s="157" t="str">
        <f>IF($D7="","",VLOOKUP($D7,'Boys Si Main Draw Prep'!$A$7:$P$38,4))</f>
        <v>ΜΑΚΕΔΟΝΙΚΟΣ</v>
      </c>
      <c r="I7" s="159"/>
      <c r="J7" s="158"/>
      <c r="K7" s="158"/>
      <c r="L7" s="158"/>
      <c r="M7" s="158"/>
      <c r="N7" s="161"/>
      <c r="O7" s="162"/>
      <c r="P7" s="163"/>
      <c r="Q7" s="164"/>
      <c r="R7" s="165"/>
      <c r="T7" s="166" t="e">
        <f>#REF!</f>
        <v>#REF!</v>
      </c>
    </row>
    <row r="8" spans="1:20" s="46" customFormat="1" ht="9" customHeight="1">
      <c r="A8" s="167"/>
      <c r="B8" s="168"/>
      <c r="C8" s="168"/>
      <c r="D8" s="168"/>
      <c r="E8" s="169"/>
      <c r="F8" s="169"/>
      <c r="G8" s="170"/>
      <c r="H8" s="171" t="s">
        <v>9</v>
      </c>
      <c r="I8" s="172" t="s">
        <v>148</v>
      </c>
      <c r="J8" s="173" t="str">
        <f>UPPER(IF(OR(I8="a",I8="as"),E7,IF(OR(I8="b",I8="bs"),E9,)))</f>
        <v>ΤΣΑΓΚΑΡΑΚΗΣ</v>
      </c>
      <c r="K8" s="173"/>
      <c r="L8" s="158"/>
      <c r="M8" s="158"/>
      <c r="N8" s="161"/>
      <c r="O8" s="162"/>
      <c r="P8" s="163"/>
      <c r="Q8" s="164"/>
      <c r="R8" s="165"/>
      <c r="T8" s="174" t="e">
        <f>#REF!</f>
        <v>#REF!</v>
      </c>
    </row>
    <row r="9" spans="1:20" s="46" customFormat="1" ht="9" customHeight="1">
      <c r="A9" s="167">
        <v>2</v>
      </c>
      <c r="B9" s="155">
        <f>IF($D9="","",VLOOKUP($D9,'Boys Si Main Draw Prep'!$A$7:$P$38,15))</f>
      </c>
      <c r="C9" s="155">
        <f>IF($D9="","",VLOOKUP($D9,'Boys Si Main Draw Prep'!$A$7:$P$38,16))</f>
      </c>
      <c r="D9" s="156"/>
      <c r="E9" s="175" t="s">
        <v>147</v>
      </c>
      <c r="F9" s="175">
        <f>IF($D9="","",VLOOKUP($D9,'Boys Si Main Draw Prep'!$A$7:$P$38,3))</f>
      </c>
      <c r="G9" s="175"/>
      <c r="H9" s="175">
        <f>IF($D9="","",VLOOKUP($D9,'Boys Si Main Draw Prep'!$A$7:$P$38,4))</f>
      </c>
      <c r="I9" s="176"/>
      <c r="J9" s="158"/>
      <c r="K9" s="177"/>
      <c r="L9" s="158"/>
      <c r="M9" s="158"/>
      <c r="N9" s="161"/>
      <c r="O9" s="162"/>
      <c r="P9" s="163"/>
      <c r="Q9" s="164"/>
      <c r="R9" s="165"/>
      <c r="T9" s="174" t="e">
        <f>#REF!</f>
        <v>#REF!</v>
      </c>
    </row>
    <row r="10" spans="1:20" s="46" customFormat="1" ht="9" customHeight="1">
      <c r="A10" s="167"/>
      <c r="B10" s="168"/>
      <c r="C10" s="168"/>
      <c r="D10" s="178"/>
      <c r="E10" s="169"/>
      <c r="F10" s="169"/>
      <c r="G10" s="170"/>
      <c r="H10" s="169"/>
      <c r="I10" s="179"/>
      <c r="J10" s="171" t="s">
        <v>9</v>
      </c>
      <c r="K10" s="180" t="s">
        <v>148</v>
      </c>
      <c r="L10" s="173" t="str">
        <f>UPPER(IF(OR(K10="a",K10="as"),J8,IF(OR(K10="b",K10="bs"),J12,)))</f>
        <v>ΤΣΑΓΚΑΡΑΚΗΣ</v>
      </c>
      <c r="M10" s="181"/>
      <c r="N10" s="182"/>
      <c r="O10" s="182"/>
      <c r="P10" s="163"/>
      <c r="Q10" s="164"/>
      <c r="R10" s="165"/>
      <c r="T10" s="174" t="e">
        <f>#REF!</f>
        <v>#REF!</v>
      </c>
    </row>
    <row r="11" spans="1:20" s="46" customFormat="1" ht="9" customHeight="1">
      <c r="A11" s="167">
        <v>3</v>
      </c>
      <c r="B11" s="155">
        <f>IF($D11="","",VLOOKUP($D11,'Boys Si Main Draw Prep'!$A$7:$P$38,15))</f>
        <v>0</v>
      </c>
      <c r="C11" s="155">
        <f>IF($D11="","",VLOOKUP($D11,'Boys Si Main Draw Prep'!$A$7:$P$38,16))</f>
        <v>-7</v>
      </c>
      <c r="D11" s="156">
        <v>19</v>
      </c>
      <c r="E11" s="175" t="str">
        <f>UPPER(IF($D11="","",VLOOKUP($D11,'Boys Si Main Draw Prep'!$A$7:$P$38,2)))</f>
        <v>ΠΑΠΑΝΙΚΟΛΑΟΥ</v>
      </c>
      <c r="F11" s="175" t="str">
        <f>IF($D11="","",VLOOKUP($D11,'Boys Si Main Draw Prep'!$A$7:$P$38,3))</f>
        <v>ΓΕΩΡΓΙΟΣ</v>
      </c>
      <c r="G11" s="175"/>
      <c r="H11" s="175" t="str">
        <f>IF($D11="","",VLOOKUP($D11,'Boys Si Main Draw Prep'!$A$7:$P$38,4))</f>
        <v>ΤΙΤΑΝΕΣ Ν.ΠΕΡΑΜ</v>
      </c>
      <c r="I11" s="159"/>
      <c r="J11" s="158"/>
      <c r="K11" s="183"/>
      <c r="L11" s="158" t="s">
        <v>196</v>
      </c>
      <c r="M11" s="184"/>
      <c r="N11" s="182"/>
      <c r="O11" s="182"/>
      <c r="P11" s="163"/>
      <c r="Q11" s="164"/>
      <c r="R11" s="165"/>
      <c r="T11" s="174" t="e">
        <f>#REF!</f>
        <v>#REF!</v>
      </c>
    </row>
    <row r="12" spans="1:20" s="46" customFormat="1" ht="9" customHeight="1">
      <c r="A12" s="167"/>
      <c r="B12" s="168"/>
      <c r="C12" s="168"/>
      <c r="D12" s="178"/>
      <c r="E12" s="169"/>
      <c r="F12" s="169"/>
      <c r="G12" s="170"/>
      <c r="H12" s="171" t="s">
        <v>9</v>
      </c>
      <c r="I12" s="172" t="s">
        <v>149</v>
      </c>
      <c r="J12" s="173" t="str">
        <f>UPPER(IF(OR(I12="a",I12="as"),E11,IF(OR(I12="b",I12="bs"),E13,)))</f>
        <v>ΜΕΡΤΖΙΑΝΙΔΗΣ</v>
      </c>
      <c r="K12" s="185"/>
      <c r="L12" s="158"/>
      <c r="M12" s="184"/>
      <c r="N12" s="182"/>
      <c r="O12" s="182"/>
      <c r="P12" s="163"/>
      <c r="Q12" s="164"/>
      <c r="R12" s="165"/>
      <c r="T12" s="174" t="e">
        <f>#REF!</f>
        <v>#REF!</v>
      </c>
    </row>
    <row r="13" spans="1:20" s="46" customFormat="1" ht="9" customHeight="1">
      <c r="A13" s="167">
        <v>4</v>
      </c>
      <c r="B13" s="155">
        <f>IF($D13="","",VLOOKUP($D13,'Boys Si Main Draw Prep'!$A$7:$P$38,15))</f>
        <v>0</v>
      </c>
      <c r="C13" s="155">
        <f>IF($D13="","",VLOOKUP($D13,'Boys Si Main Draw Prep'!$A$7:$P$38,16))</f>
        <v>10</v>
      </c>
      <c r="D13" s="156">
        <v>15</v>
      </c>
      <c r="E13" s="175" t="str">
        <f>UPPER(IF($D13="","",VLOOKUP($D13,'Boys Si Main Draw Prep'!$A$7:$P$38,2)))</f>
        <v>ΜΕΡΤΖΙΑΝΙΔΗΣ</v>
      </c>
      <c r="F13" s="175" t="str">
        <f>IF($D13="","",VLOOKUP($D13,'Boys Si Main Draw Prep'!$A$7:$P$38,3))</f>
        <v>ΓΙΑΝΝΗΣ</v>
      </c>
      <c r="G13" s="175"/>
      <c r="H13" s="175" t="str">
        <f>IF($D13="","",VLOOKUP($D13,'Boys Si Main Draw Prep'!$A$7:$P$38,4))</f>
        <v>Α.Ο.Α.ΑΛΕΞ/ΛΗΣ</v>
      </c>
      <c r="I13" s="186"/>
      <c r="J13" s="158" t="s">
        <v>197</v>
      </c>
      <c r="K13" s="158"/>
      <c r="L13" s="158"/>
      <c r="M13" s="184"/>
      <c r="N13" s="182"/>
      <c r="O13" s="182"/>
      <c r="P13" s="163"/>
      <c r="Q13" s="164"/>
      <c r="R13" s="165"/>
      <c r="T13" s="174" t="e">
        <f>#REF!</f>
        <v>#REF!</v>
      </c>
    </row>
    <row r="14" spans="1:20" s="46" customFormat="1" ht="9" customHeight="1">
      <c r="A14" s="167"/>
      <c r="B14" s="168"/>
      <c r="C14" s="168"/>
      <c r="D14" s="178"/>
      <c r="E14" s="158"/>
      <c r="F14" s="158"/>
      <c r="G14" s="59"/>
      <c r="H14" s="187"/>
      <c r="I14" s="179"/>
      <c r="J14" s="158"/>
      <c r="K14" s="158"/>
      <c r="L14" s="171" t="s">
        <v>9</v>
      </c>
      <c r="M14" s="180" t="s">
        <v>148</v>
      </c>
      <c r="N14" s="173" t="str">
        <f>UPPER(IF(OR(M14="a",M14="as"),L10,IF(OR(M14="b",M14="bs"),L18,)))</f>
        <v>ΤΣΑΓΚΑΡΑΚΗΣ</v>
      </c>
      <c r="O14" s="181"/>
      <c r="P14" s="163"/>
      <c r="Q14" s="164"/>
      <c r="R14" s="165"/>
      <c r="T14" s="174" t="e">
        <f>#REF!</f>
        <v>#REF!</v>
      </c>
    </row>
    <row r="15" spans="1:20" s="46" customFormat="1" ht="9" customHeight="1">
      <c r="A15" s="167">
        <v>5</v>
      </c>
      <c r="B15" s="155">
        <f>IF($D15="","",VLOOKUP($D15,'Boys Si Main Draw Prep'!$A$7:$P$38,15))</f>
      </c>
      <c r="C15" s="155">
        <f>IF($D15="","",VLOOKUP($D15,'Boys Si Main Draw Prep'!$A$7:$P$38,16))</f>
      </c>
      <c r="D15" s="156"/>
      <c r="E15" s="175" t="s">
        <v>147</v>
      </c>
      <c r="F15" s="175">
        <f>IF($D15="","",VLOOKUP($D15,'Boys Si Main Draw Prep'!$A$7:$P$38,3))</f>
      </c>
      <c r="G15" s="175"/>
      <c r="H15" s="175">
        <f>IF($D15="","",VLOOKUP($D15,'Boys Si Main Draw Prep'!$A$7:$P$38,4))</f>
      </c>
      <c r="I15" s="188"/>
      <c r="J15" s="158"/>
      <c r="K15" s="158"/>
      <c r="L15" s="158"/>
      <c r="M15" s="184"/>
      <c r="N15" s="158" t="s">
        <v>192</v>
      </c>
      <c r="O15" s="247"/>
      <c r="P15" s="161"/>
      <c r="Q15" s="162"/>
      <c r="R15" s="165"/>
      <c r="T15" s="174" t="e">
        <f>#REF!</f>
        <v>#REF!</v>
      </c>
    </row>
    <row r="16" spans="1:20" s="46" customFormat="1" ht="9" customHeight="1" thickBot="1">
      <c r="A16" s="167"/>
      <c r="B16" s="168"/>
      <c r="C16" s="168"/>
      <c r="D16" s="178"/>
      <c r="E16" s="169"/>
      <c r="F16" s="169"/>
      <c r="G16" s="170"/>
      <c r="H16" s="171" t="s">
        <v>9</v>
      </c>
      <c r="I16" s="172" t="s">
        <v>149</v>
      </c>
      <c r="J16" s="173" t="str">
        <f>UPPER(IF(OR(I16="a",I16="as"),E15,IF(OR(I16="b",I16="bs"),E17,)))</f>
        <v>ΤΖΟΥΜΑΣ</v>
      </c>
      <c r="K16" s="173"/>
      <c r="L16" s="158"/>
      <c r="M16" s="184"/>
      <c r="N16" s="161"/>
      <c r="O16" s="247"/>
      <c r="P16" s="161"/>
      <c r="Q16" s="162"/>
      <c r="R16" s="165"/>
      <c r="T16" s="189" t="e">
        <f>#REF!</f>
        <v>#REF!</v>
      </c>
    </row>
    <row r="17" spans="1:18" s="46" customFormat="1" ht="9" customHeight="1">
      <c r="A17" s="167">
        <v>6</v>
      </c>
      <c r="B17" s="155">
        <f>IF($D17="","",VLOOKUP($D17,'Boys Si Main Draw Prep'!$A$7:$P$38,15))</f>
        <v>0</v>
      </c>
      <c r="C17" s="155">
        <f>IF($D17="","",VLOOKUP($D17,'Boys Si Main Draw Prep'!$A$7:$P$38,16))</f>
        <v>13</v>
      </c>
      <c r="D17" s="156">
        <v>13</v>
      </c>
      <c r="E17" s="175" t="str">
        <f>UPPER(IF($D17="","",VLOOKUP($D17,'Boys Si Main Draw Prep'!$A$7:$P$38,2)))</f>
        <v>ΤΖΟΥΜΑΣ</v>
      </c>
      <c r="F17" s="175" t="str">
        <f>IF($D17="","",VLOOKUP($D17,'Boys Si Main Draw Prep'!$A$7:$P$38,3))</f>
        <v>ΓΙΩΡΓΟΣ</v>
      </c>
      <c r="G17" s="175"/>
      <c r="H17" s="175" t="str">
        <f>IF($D17="","",VLOOKUP($D17,'Boys Si Main Draw Prep'!$A$7:$P$38,4))</f>
        <v>ΜΑΚΕΔΟΝΙΚΟΣ</v>
      </c>
      <c r="I17" s="176"/>
      <c r="J17" s="158"/>
      <c r="K17" s="177"/>
      <c r="L17" s="158"/>
      <c r="M17" s="184"/>
      <c r="N17" s="161"/>
      <c r="O17" s="247"/>
      <c r="P17" s="161"/>
      <c r="Q17" s="162"/>
      <c r="R17" s="165"/>
    </row>
    <row r="18" spans="1:18" s="46" customFormat="1" ht="9" customHeight="1">
      <c r="A18" s="167"/>
      <c r="B18" s="168"/>
      <c r="C18" s="168"/>
      <c r="D18" s="178"/>
      <c r="E18" s="169"/>
      <c r="F18" s="169"/>
      <c r="G18" s="170"/>
      <c r="H18" s="158"/>
      <c r="I18" s="179"/>
      <c r="J18" s="171" t="s">
        <v>9</v>
      </c>
      <c r="K18" s="180" t="s">
        <v>148</v>
      </c>
      <c r="L18" s="173" t="str">
        <f>UPPER(IF(OR(K18="a",K18="as"),J16,IF(OR(K18="b",K18="bs"),J20,)))</f>
        <v>ΤΖΟΥΜΑΣ</v>
      </c>
      <c r="M18" s="190"/>
      <c r="N18" s="161"/>
      <c r="O18" s="247"/>
      <c r="P18" s="161"/>
      <c r="Q18" s="162"/>
      <c r="R18" s="165"/>
    </row>
    <row r="19" spans="1:18" s="46" customFormat="1" ht="9" customHeight="1">
      <c r="A19" s="167">
        <v>7</v>
      </c>
      <c r="B19" s="155">
        <f>IF($D19="","",VLOOKUP($D19,'Boys Si Main Draw Prep'!$A$7:$P$38,15))</f>
      </c>
      <c r="C19" s="155">
        <f>IF($D19="","",VLOOKUP($D19,'Boys Si Main Draw Prep'!$A$7:$P$38,16))</f>
      </c>
      <c r="D19" s="156"/>
      <c r="E19" s="175" t="s">
        <v>147</v>
      </c>
      <c r="F19" s="175">
        <f>IF($D19="","",VLOOKUP($D19,'Boys Si Main Draw Prep'!$A$7:$P$38,3))</f>
      </c>
      <c r="G19" s="175"/>
      <c r="H19" s="175">
        <f>IF($D19="","",VLOOKUP($D19,'Boys Si Main Draw Prep'!$A$7:$P$38,4))</f>
      </c>
      <c r="I19" s="159"/>
      <c r="J19" s="158"/>
      <c r="K19" s="183"/>
      <c r="L19" s="158" t="s">
        <v>198</v>
      </c>
      <c r="M19" s="182"/>
      <c r="N19" s="161"/>
      <c r="O19" s="247"/>
      <c r="P19" s="161"/>
      <c r="Q19" s="162"/>
      <c r="R19" s="165"/>
    </row>
    <row r="20" spans="1:18" s="46" customFormat="1" ht="9" customHeight="1">
      <c r="A20" s="167"/>
      <c r="B20" s="168"/>
      <c r="C20" s="168"/>
      <c r="D20" s="168"/>
      <c r="E20" s="169"/>
      <c r="F20" s="169"/>
      <c r="G20" s="170"/>
      <c r="H20" s="171" t="s">
        <v>9</v>
      </c>
      <c r="I20" s="172" t="s">
        <v>149</v>
      </c>
      <c r="J20" s="173" t="str">
        <f>UPPER(IF(OR(I20="a",I20="as"),E19,IF(OR(I20="b",I20="bs"),E21,)))</f>
        <v>ΚΕΧΑΓΙΑΣ</v>
      </c>
      <c r="K20" s="185"/>
      <c r="L20" s="158"/>
      <c r="M20" s="182"/>
      <c r="N20" s="161"/>
      <c r="O20" s="247"/>
      <c r="P20" s="161"/>
      <c r="Q20" s="162"/>
      <c r="R20" s="165"/>
    </row>
    <row r="21" spans="1:18" s="46" customFormat="1" ht="9" customHeight="1">
      <c r="A21" s="154">
        <v>8</v>
      </c>
      <c r="B21" s="155">
        <f>IF($D21="","",VLOOKUP($D21,'Boys Si Main Draw Prep'!$A$7:$P$38,15))</f>
        <v>0</v>
      </c>
      <c r="C21" s="155">
        <f>IF($D21="","",VLOOKUP($D21,'Boys Si Main Draw Prep'!$A$7:$P$38,16))</f>
        <v>29</v>
      </c>
      <c r="D21" s="156">
        <v>7</v>
      </c>
      <c r="E21" s="157" t="str">
        <f>UPPER(IF($D21="","",VLOOKUP($D21,'Boys Si Main Draw Prep'!$A$7:$P$38,2)))</f>
        <v>ΚΕΧΑΓΙΑΣ</v>
      </c>
      <c r="F21" s="157" t="str">
        <f>IF($D21="","",VLOOKUP($D21,'Boys Si Main Draw Prep'!$A$7:$P$38,3))</f>
        <v>ΓΙΩΡΓΟΣ</v>
      </c>
      <c r="G21" s="157"/>
      <c r="H21" s="157" t="str">
        <f>IF($D21="","",VLOOKUP($D21,'Boys Si Main Draw Prep'!$A$7:$P$38,4))</f>
        <v>Σ.Α.ΔΡΑΜΑΣ</v>
      </c>
      <c r="I21" s="186"/>
      <c r="J21" s="158"/>
      <c r="K21" s="158"/>
      <c r="L21" s="158"/>
      <c r="M21" s="182"/>
      <c r="N21" s="161"/>
      <c r="O21" s="247"/>
      <c r="P21" s="161"/>
      <c r="Q21" s="162"/>
      <c r="R21" s="165"/>
    </row>
    <row r="22" spans="1:18" s="46" customFormat="1" ht="9" customHeight="1">
      <c r="A22" s="167"/>
      <c r="B22" s="168"/>
      <c r="C22" s="168"/>
      <c r="D22" s="168"/>
      <c r="E22" s="187"/>
      <c r="F22" s="187"/>
      <c r="G22" s="191"/>
      <c r="H22" s="187"/>
      <c r="I22" s="179"/>
      <c r="J22" s="158"/>
      <c r="K22" s="158"/>
      <c r="L22" s="158"/>
      <c r="M22" s="182"/>
      <c r="N22" s="171" t="s">
        <v>9</v>
      </c>
      <c r="O22" s="180" t="s">
        <v>148</v>
      </c>
      <c r="P22" s="173" t="str">
        <f>UPPER(IF(OR(O22="a",O22="as"),N14,IF(OR(O22="b",O22="bs"),N30,)))</f>
        <v>ΤΣΑΓΚΑΡΑΚΗΣ</v>
      </c>
      <c r="Q22" s="248"/>
      <c r="R22" s="165"/>
    </row>
    <row r="23" spans="1:18" s="46" customFormat="1" ht="9" customHeight="1">
      <c r="A23" s="154">
        <v>9</v>
      </c>
      <c r="B23" s="155">
        <f>IF($D23="","",VLOOKUP($D23,'Boys Si Main Draw Prep'!$A$7:$P$38,15))</f>
        <v>0</v>
      </c>
      <c r="C23" s="155">
        <f>IF($D23="","",VLOOKUP($D23,'Boys Si Main Draw Prep'!$A$7:$P$38,16))</f>
        <v>47</v>
      </c>
      <c r="D23" s="156">
        <v>4</v>
      </c>
      <c r="E23" s="157" t="str">
        <f>UPPER(IF($D23="","",VLOOKUP($D23,'Boys Si Main Draw Prep'!$A$7:$P$38,2)))</f>
        <v>ΠΑΛΑΖΗΣ</v>
      </c>
      <c r="F23" s="157" t="str">
        <f>IF($D23="","",VLOOKUP($D23,'Boys Si Main Draw Prep'!$A$7:$P$38,3))</f>
        <v>ΘΟΔΩΡΟΣ</v>
      </c>
      <c r="G23" s="157"/>
      <c r="H23" s="157" t="str">
        <f>IF($D23="","",VLOOKUP($D23,'Boys Si Main Draw Prep'!$A$7:$P$38,4))</f>
        <v>ΣΕΡΡΑΙΚΟΣ Ο.Α</v>
      </c>
      <c r="I23" s="159"/>
      <c r="J23" s="158"/>
      <c r="K23" s="158"/>
      <c r="L23" s="158"/>
      <c r="M23" s="182"/>
      <c r="N23" s="161"/>
      <c r="O23" s="247"/>
      <c r="P23" s="158" t="s">
        <v>207</v>
      </c>
      <c r="Q23" s="247"/>
      <c r="R23" s="165"/>
    </row>
    <row r="24" spans="1:18" s="46" customFormat="1" ht="9" customHeight="1">
      <c r="A24" s="167"/>
      <c r="B24" s="168"/>
      <c r="C24" s="168"/>
      <c r="D24" s="168"/>
      <c r="E24" s="169"/>
      <c r="F24" s="169"/>
      <c r="G24" s="170"/>
      <c r="H24" s="171" t="s">
        <v>9</v>
      </c>
      <c r="I24" s="172" t="s">
        <v>148</v>
      </c>
      <c r="J24" s="173" t="str">
        <f>UPPER(IF(OR(I24="a",I24="as"),E23,IF(OR(I24="b",I24="bs"),E25,)))</f>
        <v>ΠΑΛΑΖΗΣ</v>
      </c>
      <c r="K24" s="173"/>
      <c r="L24" s="158"/>
      <c r="M24" s="182"/>
      <c r="N24" s="161"/>
      <c r="O24" s="247"/>
      <c r="P24" s="161"/>
      <c r="Q24" s="247"/>
      <c r="R24" s="165"/>
    </row>
    <row r="25" spans="1:18" s="46" customFormat="1" ht="9" customHeight="1">
      <c r="A25" s="167">
        <v>10</v>
      </c>
      <c r="B25" s="155">
        <f>IF($D25="","",VLOOKUP($D25,'Boys Si Main Draw Prep'!$A$7:$P$38,15))</f>
      </c>
      <c r="C25" s="155">
        <f>IF($D25="","",VLOOKUP($D25,'Boys Si Main Draw Prep'!$A$7:$P$38,16))</f>
      </c>
      <c r="D25" s="156"/>
      <c r="E25" s="175" t="s">
        <v>147</v>
      </c>
      <c r="F25" s="175">
        <f>IF($D25="","",VLOOKUP($D25,'Boys Si Main Draw Prep'!$A$7:$P$38,3))</f>
      </c>
      <c r="G25" s="175"/>
      <c r="H25" s="175">
        <f>IF($D25="","",VLOOKUP($D25,'Boys Si Main Draw Prep'!$A$7:$P$38,4))</f>
      </c>
      <c r="I25" s="176"/>
      <c r="J25" s="158"/>
      <c r="K25" s="177"/>
      <c r="L25" s="158"/>
      <c r="M25" s="182"/>
      <c r="N25" s="161"/>
      <c r="O25" s="247"/>
      <c r="P25" s="161"/>
      <c r="Q25" s="247"/>
      <c r="R25" s="165"/>
    </row>
    <row r="26" spans="1:18" s="46" customFormat="1" ht="9" customHeight="1">
      <c r="A26" s="167"/>
      <c r="B26" s="168"/>
      <c r="C26" s="168"/>
      <c r="D26" s="178"/>
      <c r="E26" s="169"/>
      <c r="F26" s="169"/>
      <c r="G26" s="170"/>
      <c r="H26" s="169"/>
      <c r="I26" s="179"/>
      <c r="J26" s="171" t="s">
        <v>9</v>
      </c>
      <c r="K26" s="180" t="s">
        <v>148</v>
      </c>
      <c r="L26" s="173" t="str">
        <f>UPPER(IF(OR(K26="a",K26="as"),J24,IF(OR(K26="b",K26="bs"),J28,)))</f>
        <v>ΠΑΛΑΖΗΣ</v>
      </c>
      <c r="M26" s="181"/>
      <c r="N26" s="161"/>
      <c r="O26" s="247"/>
      <c r="P26" s="161"/>
      <c r="Q26" s="247"/>
      <c r="R26" s="165"/>
    </row>
    <row r="27" spans="1:18" s="46" customFormat="1" ht="9" customHeight="1">
      <c r="A27" s="167">
        <v>11</v>
      </c>
      <c r="B27" s="155">
        <f>IF($D27="","",VLOOKUP($D27,'Boys Si Main Draw Prep'!$A$7:$P$38,15))</f>
        <v>0</v>
      </c>
      <c r="C27" s="155"/>
      <c r="D27" s="156">
        <v>8</v>
      </c>
      <c r="E27" s="175" t="s">
        <v>147</v>
      </c>
      <c r="F27" s="175"/>
      <c r="G27" s="175"/>
      <c r="H27" s="175"/>
      <c r="I27" s="159"/>
      <c r="J27" s="158"/>
      <c r="K27" s="183"/>
      <c r="L27" s="158" t="s">
        <v>199</v>
      </c>
      <c r="M27" s="184"/>
      <c r="N27" s="161"/>
      <c r="O27" s="247"/>
      <c r="P27" s="161"/>
      <c r="Q27" s="247"/>
      <c r="R27" s="165"/>
    </row>
    <row r="28" spans="1:18" s="46" customFormat="1" ht="9" customHeight="1">
      <c r="A28" s="192"/>
      <c r="B28" s="168"/>
      <c r="C28" s="168"/>
      <c r="D28" s="178"/>
      <c r="E28" s="169"/>
      <c r="F28" s="169"/>
      <c r="G28" s="170"/>
      <c r="H28" s="171" t="s">
        <v>9</v>
      </c>
      <c r="I28" s="172" t="s">
        <v>149</v>
      </c>
      <c r="J28" s="173" t="str">
        <f>UPPER(IF(OR(I28="a",I28="as"),E27,IF(OR(I28="b",I28="bs"),E29,)))</f>
        <v>ΡΟΙΔΟΣ</v>
      </c>
      <c r="K28" s="185"/>
      <c r="L28" s="158"/>
      <c r="M28" s="184"/>
      <c r="N28" s="161"/>
      <c r="O28" s="247"/>
      <c r="P28" s="161"/>
      <c r="Q28" s="247"/>
      <c r="R28" s="165"/>
    </row>
    <row r="29" spans="1:18" s="46" customFormat="1" ht="9" customHeight="1">
      <c r="A29" s="167">
        <v>12</v>
      </c>
      <c r="B29" s="155">
        <f>IF($D29="","",VLOOKUP($D29,'Boys Si Main Draw Prep'!$A$7:$P$38,15))</f>
        <v>0</v>
      </c>
      <c r="C29" s="155">
        <f>IF($D29="","",VLOOKUP($D29,'Boys Si Main Draw Prep'!$A$7:$P$38,16))</f>
        <v>14</v>
      </c>
      <c r="D29" s="156">
        <v>12</v>
      </c>
      <c r="E29" s="175" t="str">
        <f>UPPER(IF($D29="","",VLOOKUP($D29,'Boys Si Main Draw Prep'!$A$7:$P$38,2)))</f>
        <v>ΡΟΙΔΟΣ</v>
      </c>
      <c r="F29" s="175" t="str">
        <f>IF($D29="","",VLOOKUP($D29,'Boys Si Main Draw Prep'!$A$7:$P$38,3))</f>
        <v> ΑΝΤΩΝΗΣ</v>
      </c>
      <c r="G29" s="175"/>
      <c r="H29" s="175" t="str">
        <f>IF($D29="","",VLOOKUP($D29,'Boys Si Main Draw Prep'!$A$7:$P$38,4))</f>
        <v>Ο.Α.ΞΑΝΘΗΣ</v>
      </c>
      <c r="I29" s="186"/>
      <c r="J29" s="158"/>
      <c r="K29" s="158"/>
      <c r="L29" s="158"/>
      <c r="M29" s="184"/>
      <c r="N29" s="161"/>
      <c r="O29" s="247"/>
      <c r="P29" s="161"/>
      <c r="Q29" s="247"/>
      <c r="R29" s="165"/>
    </row>
    <row r="30" spans="1:18" s="46" customFormat="1" ht="9" customHeight="1">
      <c r="A30" s="167"/>
      <c r="B30" s="168"/>
      <c r="C30" s="168"/>
      <c r="D30" s="178"/>
      <c r="E30" s="158"/>
      <c r="F30" s="158"/>
      <c r="G30" s="59"/>
      <c r="H30" s="187"/>
      <c r="I30" s="179"/>
      <c r="J30" s="158"/>
      <c r="K30" s="158"/>
      <c r="L30" s="171" t="s">
        <v>9</v>
      </c>
      <c r="M30" s="180" t="s">
        <v>148</v>
      </c>
      <c r="N30" s="173" t="str">
        <f>UPPER(IF(OR(M30="a",M30="as"),L26,IF(OR(M30="b",M30="bs"),L34,)))</f>
        <v>ΠΑΛΑΖΗΣ</v>
      </c>
      <c r="O30" s="249"/>
      <c r="P30" s="161"/>
      <c r="Q30" s="247"/>
      <c r="R30" s="165"/>
    </row>
    <row r="31" spans="1:18" s="46" customFormat="1" ht="9" customHeight="1">
      <c r="A31" s="167">
        <v>13</v>
      </c>
      <c r="B31" s="155">
        <f>IF($D31="","",VLOOKUP($D31,'Boys Si Main Draw Prep'!$A$7:$P$38,15))</f>
      </c>
      <c r="C31" s="155">
        <f>IF($D31="","",VLOOKUP($D31,'Boys Si Main Draw Prep'!$A$7:$P$38,16))</f>
      </c>
      <c r="D31" s="156"/>
      <c r="E31" s="175" t="s">
        <v>147</v>
      </c>
      <c r="F31" s="175">
        <f>IF($D31="","",VLOOKUP($D31,'Boys Si Main Draw Prep'!$A$7:$P$38,3))</f>
      </c>
      <c r="G31" s="175"/>
      <c r="H31" s="175">
        <f>IF($D31="","",VLOOKUP($D31,'Boys Si Main Draw Prep'!$A$7:$P$38,4))</f>
      </c>
      <c r="I31" s="188"/>
      <c r="J31" s="158"/>
      <c r="K31" s="158"/>
      <c r="L31" s="158"/>
      <c r="M31" s="184"/>
      <c r="N31" s="158" t="s">
        <v>204</v>
      </c>
      <c r="O31" s="162"/>
      <c r="P31" s="161"/>
      <c r="Q31" s="247"/>
      <c r="R31" s="165"/>
    </row>
    <row r="32" spans="1:18" s="46" customFormat="1" ht="9" customHeight="1">
      <c r="A32" s="167"/>
      <c r="B32" s="168"/>
      <c r="C32" s="168"/>
      <c r="D32" s="178"/>
      <c r="E32" s="169"/>
      <c r="F32" s="169"/>
      <c r="G32" s="170"/>
      <c r="H32" s="171" t="s">
        <v>9</v>
      </c>
      <c r="I32" s="172" t="s">
        <v>149</v>
      </c>
      <c r="J32" s="173" t="str">
        <f>UPPER(IF(OR(I32="a",I32="as"),E31,IF(OR(I32="b",I32="bs"),E33,)))</f>
        <v>ΙΩΑΝΝΙΔΗΣ </v>
      </c>
      <c r="K32" s="173"/>
      <c r="L32" s="158"/>
      <c r="M32" s="184"/>
      <c r="N32" s="161"/>
      <c r="O32" s="162"/>
      <c r="P32" s="161"/>
      <c r="Q32" s="247"/>
      <c r="R32" s="165"/>
    </row>
    <row r="33" spans="1:18" s="46" customFormat="1" ht="9" customHeight="1">
      <c r="A33" s="167"/>
      <c r="B33" s="155">
        <f>IF($D33="","",VLOOKUP($D33,'Boys Si Main Draw Prep'!$A$7:$P$38,15))</f>
        <v>0</v>
      </c>
      <c r="C33" s="155"/>
      <c r="D33" s="156">
        <v>8</v>
      </c>
      <c r="E33" s="175" t="s">
        <v>185</v>
      </c>
      <c r="F33" s="175" t="s">
        <v>110</v>
      </c>
      <c r="G33" s="175"/>
      <c r="H33" s="175" t="s">
        <v>186</v>
      </c>
      <c r="I33" s="176"/>
      <c r="J33" s="158"/>
      <c r="K33" s="177"/>
      <c r="L33" s="158"/>
      <c r="M33" s="184"/>
      <c r="N33" s="161"/>
      <c r="O33" s="162"/>
      <c r="P33" s="161"/>
      <c r="Q33" s="247"/>
      <c r="R33" s="165"/>
    </row>
    <row r="34" spans="1:18" s="46" customFormat="1" ht="9" customHeight="1">
      <c r="A34" s="167"/>
      <c r="B34" s="168"/>
      <c r="C34" s="168"/>
      <c r="D34" s="178"/>
      <c r="E34" s="169"/>
      <c r="F34" s="169"/>
      <c r="G34" s="170"/>
      <c r="H34" s="158"/>
      <c r="I34" s="179"/>
      <c r="J34" s="171" t="s">
        <v>9</v>
      </c>
      <c r="K34" s="180" t="s">
        <v>149</v>
      </c>
      <c r="L34" s="173" t="s">
        <v>88</v>
      </c>
      <c r="M34" s="190"/>
      <c r="N34" s="161"/>
      <c r="O34" s="162"/>
      <c r="P34" s="161"/>
      <c r="Q34" s="247"/>
      <c r="R34" s="165"/>
    </row>
    <row r="35" spans="1:18" s="46" customFormat="1" ht="9" customHeight="1">
      <c r="A35" s="167">
        <v>15</v>
      </c>
      <c r="B35" s="155">
        <f>IF($D35="","",VLOOKUP($D35,'Boys Si Main Draw Prep'!$A$7:$P$38,15))</f>
      </c>
      <c r="C35" s="155">
        <f>IF($D35="","",VLOOKUP($D35,'Boys Si Main Draw Prep'!$A$7:$P$38,16))</f>
      </c>
      <c r="D35" s="156"/>
      <c r="E35" s="175" t="s">
        <v>147</v>
      </c>
      <c r="F35" s="175">
        <f>IF($D35="","",VLOOKUP($D35,'Boys Si Main Draw Prep'!$A$7:$P$38,3))</f>
      </c>
      <c r="G35" s="175"/>
      <c r="H35" s="175">
        <f>IF($D35="","",VLOOKUP($D35,'Boys Si Main Draw Prep'!$A$7:$P$38,4))</f>
      </c>
      <c r="I35" s="159"/>
      <c r="J35" s="158"/>
      <c r="K35" s="183"/>
      <c r="L35" s="158" t="s">
        <v>200</v>
      </c>
      <c r="M35" s="182"/>
      <c r="N35" s="161"/>
      <c r="O35" s="162"/>
      <c r="P35" s="161"/>
      <c r="Q35" s="247"/>
      <c r="R35" s="165"/>
    </row>
    <row r="36" spans="1:18" s="46" customFormat="1" ht="9" customHeight="1">
      <c r="A36" s="167"/>
      <c r="B36" s="168"/>
      <c r="C36" s="168"/>
      <c r="D36" s="168"/>
      <c r="E36" s="169"/>
      <c r="F36" s="169"/>
      <c r="G36" s="170"/>
      <c r="H36" s="171" t="s">
        <v>9</v>
      </c>
      <c r="I36" s="172" t="s">
        <v>149</v>
      </c>
      <c r="J36" s="173" t="str">
        <f>UPPER(IF(OR(I36="a",I36="as"),E35,IF(OR(I36="b",I36="bs"),E37,)))</f>
        <v>ΤΣΕΝΤΕΜΕΣ</v>
      </c>
      <c r="K36" s="185"/>
      <c r="L36" s="158"/>
      <c r="M36" s="182"/>
      <c r="N36" s="161"/>
      <c r="O36" s="162"/>
      <c r="P36" s="161"/>
      <c r="Q36" s="247"/>
      <c r="R36" s="165"/>
    </row>
    <row r="37" spans="1:18" s="46" customFormat="1" ht="9" customHeight="1">
      <c r="A37" s="154">
        <v>16</v>
      </c>
      <c r="B37" s="155">
        <f>IF($D37="","",VLOOKUP($D37,'Boys Si Main Draw Prep'!$A$7:$P$38,15))</f>
        <v>0</v>
      </c>
      <c r="C37" s="155">
        <f>IF($D37="","",VLOOKUP($D37,'Boys Si Main Draw Prep'!$A$7:$P$38,16))</f>
        <v>40</v>
      </c>
      <c r="D37" s="156">
        <v>5</v>
      </c>
      <c r="E37" s="157" t="str">
        <f>UPPER(IF($D37="","",VLOOKUP($D37,'Boys Si Main Draw Prep'!$A$7:$P$38,2)))</f>
        <v>ΤΣΕΝΤΕΜΕΣ</v>
      </c>
      <c r="F37" s="157" t="str">
        <f>IF($D37="","",VLOOKUP($D37,'Boys Si Main Draw Prep'!$A$7:$P$38,3))</f>
        <v>ΠΑΝΑΓΙΩΤΗΣ</v>
      </c>
      <c r="G37" s="157"/>
      <c r="H37" s="157" t="str">
        <f>IF($D37="","",VLOOKUP($D37,'Boys Si Main Draw Prep'!$A$7:$P$38,4))</f>
        <v>Σ.Α.ΔΡΑΜΑΣ</v>
      </c>
      <c r="I37" s="186"/>
      <c r="J37" s="158"/>
      <c r="K37" s="158"/>
      <c r="L37" s="158"/>
      <c r="M37" s="182"/>
      <c r="N37" s="162"/>
      <c r="O37" s="162"/>
      <c r="P37" s="161"/>
      <c r="Q37" s="247"/>
      <c r="R37" s="165"/>
    </row>
    <row r="38" spans="1:18" s="46" customFormat="1" ht="9" customHeight="1">
      <c r="A38" s="167"/>
      <c r="B38" s="168"/>
      <c r="C38" s="168"/>
      <c r="D38" s="168"/>
      <c r="E38" s="169"/>
      <c r="F38" s="169"/>
      <c r="G38" s="170"/>
      <c r="H38" s="169"/>
      <c r="I38" s="179"/>
      <c r="J38" s="158"/>
      <c r="K38" s="158"/>
      <c r="L38" s="158"/>
      <c r="M38" s="182"/>
      <c r="N38" s="250" t="s">
        <v>65</v>
      </c>
      <c r="O38" s="251"/>
      <c r="P38" s="173" t="str">
        <f>UPPER(IF(OR(O39="a",O39="as"),P22,IF(OR(O39="b",O39="bs"),P54,)))</f>
        <v>ΛΑΙΟΣ</v>
      </c>
      <c r="Q38" s="252"/>
      <c r="R38" s="165"/>
    </row>
    <row r="39" spans="1:18" s="46" customFormat="1" ht="9" customHeight="1">
      <c r="A39" s="154">
        <v>17</v>
      </c>
      <c r="B39" s="155">
        <f>IF($D39="","",VLOOKUP($D39,'Boys Si Main Draw Prep'!$A$7:$P$38,15))</f>
        <v>0</v>
      </c>
      <c r="C39" s="155">
        <f>IF($D39="","",VLOOKUP($D39,'Boys Si Main Draw Prep'!$A$7:$P$38,16))</f>
        <v>30</v>
      </c>
      <c r="D39" s="156">
        <v>6</v>
      </c>
      <c r="E39" s="157" t="str">
        <f>UPPER(IF($D39="","",VLOOKUP($D39,'Boys Si Main Draw Prep'!$A$7:$P$38,2)))</f>
        <v>ΚΑΛΟΓΡΑΙΑΚΗΣ</v>
      </c>
      <c r="F39" s="157" t="str">
        <f>IF($D39="","",VLOOKUP($D39,'Boys Si Main Draw Prep'!$A$7:$P$38,3))</f>
        <v>ΣΤΕΦΑΝΟΣ</v>
      </c>
      <c r="G39" s="157"/>
      <c r="H39" s="157" t="str">
        <f>IF($D39="","",VLOOKUP($D39,'Boys Si Main Draw Prep'!$A$7:$P$38,4))</f>
        <v>Σ.Α.ΣΕΡΡΩΝ</v>
      </c>
      <c r="I39" s="159"/>
      <c r="J39" s="158"/>
      <c r="K39" s="158"/>
      <c r="L39" s="158"/>
      <c r="M39" s="182"/>
      <c r="N39" s="171" t="s">
        <v>9</v>
      </c>
      <c r="O39" s="253" t="s">
        <v>149</v>
      </c>
      <c r="P39" s="158" t="s">
        <v>208</v>
      </c>
      <c r="Q39" s="247"/>
      <c r="R39" s="165"/>
    </row>
    <row r="40" spans="1:18" s="46" customFormat="1" ht="9" customHeight="1">
      <c r="A40" s="167"/>
      <c r="B40" s="168"/>
      <c r="C40" s="168"/>
      <c r="D40" s="168"/>
      <c r="E40" s="169"/>
      <c r="F40" s="169"/>
      <c r="G40" s="170"/>
      <c r="H40" s="171" t="s">
        <v>9</v>
      </c>
      <c r="I40" s="172" t="s">
        <v>148</v>
      </c>
      <c r="J40" s="173" t="str">
        <f>UPPER(IF(OR(I40="a",I40="as"),E39,IF(OR(I40="b",I40="bs"),E41,)))</f>
        <v>ΚΑΛΟΓΡΑΙΑΚΗΣ</v>
      </c>
      <c r="K40" s="173"/>
      <c r="L40" s="158"/>
      <c r="M40" s="182"/>
      <c r="N40" s="161"/>
      <c r="O40" s="162"/>
      <c r="P40" s="161"/>
      <c r="Q40" s="247"/>
      <c r="R40" s="165"/>
    </row>
    <row r="41" spans="1:18" s="46" customFormat="1" ht="9" customHeight="1">
      <c r="A41" s="167">
        <v>18</v>
      </c>
      <c r="B41" s="155">
        <f>IF($D41="","",VLOOKUP($D41,'Boys Si Main Draw Prep'!$A$7:$P$38,15))</f>
      </c>
      <c r="C41" s="155">
        <f>IF($D41="","",VLOOKUP($D41,'Boys Si Main Draw Prep'!$A$7:$P$38,16))</f>
      </c>
      <c r="D41" s="156"/>
      <c r="E41" s="175" t="s">
        <v>147</v>
      </c>
      <c r="F41" s="175">
        <f>IF($D41="","",VLOOKUP($D41,'Boys Si Main Draw Prep'!$A$7:$P$38,3))</f>
      </c>
      <c r="G41" s="175"/>
      <c r="H41" s="175">
        <f>IF($D41="","",VLOOKUP($D41,'Boys Si Main Draw Prep'!$A$7:$P$38,4))</f>
      </c>
      <c r="I41" s="176"/>
      <c r="J41" s="158"/>
      <c r="K41" s="177"/>
      <c r="L41" s="158"/>
      <c r="M41" s="182"/>
      <c r="N41" s="161"/>
      <c r="O41" s="162"/>
      <c r="P41" s="161"/>
      <c r="Q41" s="247"/>
      <c r="R41" s="165"/>
    </row>
    <row r="42" spans="1:18" s="46" customFormat="1" ht="9" customHeight="1">
      <c r="A42" s="167"/>
      <c r="B42" s="168"/>
      <c r="C42" s="168"/>
      <c r="D42" s="178"/>
      <c r="E42" s="169"/>
      <c r="F42" s="169"/>
      <c r="G42" s="170"/>
      <c r="H42" s="169"/>
      <c r="I42" s="179"/>
      <c r="J42" s="171" t="s">
        <v>9</v>
      </c>
      <c r="K42" s="180" t="s">
        <v>193</v>
      </c>
      <c r="L42" s="173" t="s">
        <v>89</v>
      </c>
      <c r="M42" s="181"/>
      <c r="N42" s="161"/>
      <c r="O42" s="162"/>
      <c r="P42" s="161"/>
      <c r="Q42" s="247"/>
      <c r="R42" s="165"/>
    </row>
    <row r="43" spans="1:18" s="46" customFormat="1" ht="9" customHeight="1">
      <c r="A43" s="167">
        <v>19</v>
      </c>
      <c r="B43" s="155">
        <f>IF($D43="","",VLOOKUP($D43,'Boys Si Main Draw Prep'!$A$7:$P$38,15))</f>
      </c>
      <c r="C43" s="155">
        <f>IF($D43="","",VLOOKUP($D43,'Boys Si Main Draw Prep'!$A$7:$P$38,16))</f>
      </c>
      <c r="D43" s="156"/>
      <c r="E43" s="175" t="s">
        <v>147</v>
      </c>
      <c r="F43" s="175">
        <f>IF($D43="","",VLOOKUP($D43,'Boys Si Main Draw Prep'!$A$7:$P$38,3))</f>
      </c>
      <c r="G43" s="175"/>
      <c r="H43" s="175">
        <f>IF($D43="","",VLOOKUP($D43,'Boys Si Main Draw Prep'!$A$7:$P$38,4))</f>
      </c>
      <c r="I43" s="159"/>
      <c r="J43" s="158"/>
      <c r="K43" s="183"/>
      <c r="L43" s="158" t="s">
        <v>201</v>
      </c>
      <c r="M43" s="184"/>
      <c r="N43" s="161"/>
      <c r="O43" s="162"/>
      <c r="P43" s="161"/>
      <c r="Q43" s="247"/>
      <c r="R43" s="165"/>
    </row>
    <row r="44" spans="1:18" s="46" customFormat="1" ht="9" customHeight="1">
      <c r="A44" s="167"/>
      <c r="B44" s="168"/>
      <c r="C44" s="168"/>
      <c r="D44" s="178"/>
      <c r="E44" s="169"/>
      <c r="F44" s="169"/>
      <c r="G44" s="170"/>
      <c r="H44" s="171" t="s">
        <v>9</v>
      </c>
      <c r="I44" s="172" t="s">
        <v>149</v>
      </c>
      <c r="J44" s="173" t="str">
        <f>UPPER(IF(OR(I44="a",I44="as"),E43,IF(OR(I44="b",I44="bs"),E45,)))</f>
        <v>ΜΠΕΙΚΑΚΗΣ</v>
      </c>
      <c r="K44" s="185"/>
      <c r="L44" s="158"/>
      <c r="M44" s="184"/>
      <c r="N44" s="161"/>
      <c r="O44" s="162"/>
      <c r="P44" s="161"/>
      <c r="Q44" s="247"/>
      <c r="R44" s="165"/>
    </row>
    <row r="45" spans="1:18" s="46" customFormat="1" ht="9" customHeight="1">
      <c r="A45" s="167">
        <v>20</v>
      </c>
      <c r="B45" s="155">
        <f>IF($D45="","",VLOOKUP($D45,'Boys Si Main Draw Prep'!$A$7:$P$38,15))</f>
        <v>0</v>
      </c>
      <c r="C45" s="155">
        <f>IF($D45="","",VLOOKUP($D45,'Boys Si Main Draw Prep'!$A$7:$P$38,16))</f>
        <v>16</v>
      </c>
      <c r="D45" s="156">
        <v>10</v>
      </c>
      <c r="E45" s="175" t="str">
        <f>UPPER(IF($D45="","",VLOOKUP($D45,'Boys Si Main Draw Prep'!$A$7:$P$38,2)))</f>
        <v>ΜΠΕΙΚΑΚΗΣ</v>
      </c>
      <c r="F45" s="175" t="str">
        <f>IF($D45="","",VLOOKUP($D45,'Boys Si Main Draw Prep'!$A$7:$P$38,3))</f>
        <v>ΒΑΣΙΛΗΣ</v>
      </c>
      <c r="G45" s="175"/>
      <c r="H45" s="175" t="str">
        <f>IF($D45="","",VLOOKUP($D45,'Boys Si Main Draw Prep'!$A$7:$P$38,4))</f>
        <v>Α.Ο.Α.ΚΑΒΑΛΑΣ</v>
      </c>
      <c r="I45" s="186"/>
      <c r="J45" s="158"/>
      <c r="K45" s="158"/>
      <c r="L45" s="158"/>
      <c r="M45" s="184"/>
      <c r="N45" s="161"/>
      <c r="O45" s="162"/>
      <c r="P45" s="161"/>
      <c r="Q45" s="247"/>
      <c r="R45" s="165"/>
    </row>
    <row r="46" spans="1:18" s="46" customFormat="1" ht="9" customHeight="1">
      <c r="A46" s="167"/>
      <c r="B46" s="168"/>
      <c r="C46" s="168"/>
      <c r="D46" s="178"/>
      <c r="E46" s="158"/>
      <c r="F46" s="158"/>
      <c r="G46" s="59"/>
      <c r="H46" s="187"/>
      <c r="I46" s="179"/>
      <c r="J46" s="158"/>
      <c r="K46" s="158"/>
      <c r="L46" s="171" t="s">
        <v>9</v>
      </c>
      <c r="M46" s="180" t="s">
        <v>149</v>
      </c>
      <c r="N46" s="173" t="str">
        <f>UPPER(IF(OR(M46="a",M46="as"),L42,IF(OR(M46="b",M46="bs"),L50,)))</f>
        <v>ΧΑΤΖΗΣΤΟΥΓΙΑΝΝΗΣ</v>
      </c>
      <c r="O46" s="248"/>
      <c r="P46" s="161"/>
      <c r="Q46" s="247"/>
      <c r="R46" s="165"/>
    </row>
    <row r="47" spans="1:18" s="46" customFormat="1" ht="9" customHeight="1">
      <c r="A47" s="167">
        <v>21</v>
      </c>
      <c r="B47" s="155">
        <f>IF($D47="","",VLOOKUP($D47,'Boys Si Main Draw Prep'!$A$7:$P$38,15))</f>
        <v>0</v>
      </c>
      <c r="C47" s="155">
        <f>IF($D47="","",VLOOKUP($D47,'Boys Si Main Draw Prep'!$A$7:$P$38,16))</f>
        <v>15</v>
      </c>
      <c r="D47" s="156">
        <v>11</v>
      </c>
      <c r="E47" s="175" t="str">
        <f>UPPER(IF($D47="","",VLOOKUP($D47,'Boys Si Main Draw Prep'!$A$7:$P$38,2)))</f>
        <v>ΔΑΛΑΚΗΣ</v>
      </c>
      <c r="F47" s="175" t="str">
        <f>IF($D47="","",VLOOKUP($D47,'Boys Si Main Draw Prep'!$A$7:$P$38,3))</f>
        <v>ΜΙΧΑΛΗΣ</v>
      </c>
      <c r="G47" s="175"/>
      <c r="H47" s="175" t="str">
        <f>IF($D47="","",VLOOKUP($D47,'Boys Si Main Draw Prep'!$A$7:$P$38,4))</f>
        <v>Α.Ο.Α.ΑΛΕΞ/ΛΗΣ</v>
      </c>
      <c r="I47" s="188"/>
      <c r="J47" s="158"/>
      <c r="K47" s="158"/>
      <c r="L47" s="158"/>
      <c r="M47" s="184"/>
      <c r="N47" s="158" t="s">
        <v>205</v>
      </c>
      <c r="O47" s="247"/>
      <c r="P47" s="161"/>
      <c r="Q47" s="247"/>
      <c r="R47" s="165"/>
    </row>
    <row r="48" spans="1:18" s="46" customFormat="1" ht="9" customHeight="1">
      <c r="A48" s="167"/>
      <c r="B48" s="168"/>
      <c r="C48" s="168"/>
      <c r="D48" s="178"/>
      <c r="E48" s="169"/>
      <c r="F48" s="169"/>
      <c r="G48" s="170"/>
      <c r="H48" s="171" t="s">
        <v>9</v>
      </c>
      <c r="I48" s="172" t="s">
        <v>148</v>
      </c>
      <c r="J48" s="173" t="str">
        <f>UPPER(IF(OR(I48="a",I48="as"),E47,IF(OR(I48="b",I48="bs"),E49,)))</f>
        <v>ΔΑΛΑΚΗΣ</v>
      </c>
      <c r="K48" s="173"/>
      <c r="L48" s="158"/>
      <c r="M48" s="184"/>
      <c r="N48" s="161"/>
      <c r="O48" s="247"/>
      <c r="P48" s="161"/>
      <c r="Q48" s="247"/>
      <c r="R48" s="165"/>
    </row>
    <row r="49" spans="1:18" s="46" customFormat="1" ht="9" customHeight="1">
      <c r="A49" s="167">
        <v>22</v>
      </c>
      <c r="B49" s="155">
        <f>IF($D49="","",VLOOKUP($D49,'Boys Si Main Draw Prep'!$A$7:$P$38,15))</f>
        <v>0</v>
      </c>
      <c r="C49" s="155"/>
      <c r="D49" s="156">
        <v>16</v>
      </c>
      <c r="E49" s="175" t="s">
        <v>147</v>
      </c>
      <c r="F49" s="175"/>
      <c r="G49" s="175"/>
      <c r="H49" s="175"/>
      <c r="I49" s="176"/>
      <c r="J49" s="158"/>
      <c r="K49" s="177"/>
      <c r="L49" s="158"/>
      <c r="M49" s="184"/>
      <c r="N49" s="161"/>
      <c r="O49" s="247"/>
      <c r="P49" s="161"/>
      <c r="Q49" s="247"/>
      <c r="R49" s="165"/>
    </row>
    <row r="50" spans="1:18" s="46" customFormat="1" ht="9" customHeight="1">
      <c r="A50" s="167"/>
      <c r="B50" s="168"/>
      <c r="C50" s="168"/>
      <c r="D50" s="178"/>
      <c r="E50" s="169"/>
      <c r="F50" s="169"/>
      <c r="G50" s="170"/>
      <c r="H50" s="158"/>
      <c r="I50" s="179"/>
      <c r="J50" s="171" t="s">
        <v>9</v>
      </c>
      <c r="K50" s="180" t="s">
        <v>194</v>
      </c>
      <c r="L50" s="173" t="s">
        <v>86</v>
      </c>
      <c r="M50" s="190"/>
      <c r="N50" s="161"/>
      <c r="O50" s="247"/>
      <c r="P50" s="161"/>
      <c r="Q50" s="247"/>
      <c r="R50" s="165"/>
    </row>
    <row r="51" spans="1:18" s="46" customFormat="1" ht="9" customHeight="1">
      <c r="A51" s="167">
        <v>23</v>
      </c>
      <c r="B51" s="155">
        <f>IF($D51="","",VLOOKUP($D51,'Boys Si Main Draw Prep'!$A$7:$P$38,15))</f>
      </c>
      <c r="C51" s="155">
        <f>IF($D51="","",VLOOKUP($D51,'Boys Si Main Draw Prep'!$A$7:$P$38,16))</f>
      </c>
      <c r="D51" s="156"/>
      <c r="E51" s="175" t="s">
        <v>147</v>
      </c>
      <c r="F51" s="175">
        <f>IF($D51="","",VLOOKUP($D51,'Boys Si Main Draw Prep'!$A$7:$P$38,3))</f>
      </c>
      <c r="G51" s="175"/>
      <c r="H51" s="175">
        <f>IF($D51="","",VLOOKUP($D51,'Boys Si Main Draw Prep'!$A$7:$P$38,4))</f>
      </c>
      <c r="I51" s="159"/>
      <c r="J51" s="158"/>
      <c r="K51" s="183"/>
      <c r="L51" s="158" t="s">
        <v>192</v>
      </c>
      <c r="M51" s="182"/>
      <c r="N51" s="161"/>
      <c r="O51" s="247"/>
      <c r="P51" s="161"/>
      <c r="Q51" s="247"/>
      <c r="R51" s="165"/>
    </row>
    <row r="52" spans="1:18" s="46" customFormat="1" ht="9" customHeight="1">
      <c r="A52" s="167"/>
      <c r="B52" s="168"/>
      <c r="C52" s="168"/>
      <c r="D52" s="168"/>
      <c r="E52" s="169"/>
      <c r="F52" s="169"/>
      <c r="G52" s="170"/>
      <c r="H52" s="171" t="s">
        <v>9</v>
      </c>
      <c r="I52" s="172" t="s">
        <v>149</v>
      </c>
      <c r="J52" s="173" t="str">
        <f>UPPER(IF(OR(I52="a",I52="as"),E51,IF(OR(I52="b",I52="bs"),E53,)))</f>
        <v>ΧΑΤΖΗΣΤΟΥΓΙΑΝΝΗΣ</v>
      </c>
      <c r="K52" s="185"/>
      <c r="L52" s="158"/>
      <c r="M52" s="182"/>
      <c r="N52" s="161"/>
      <c r="O52" s="247"/>
      <c r="P52" s="161"/>
      <c r="Q52" s="247"/>
      <c r="R52" s="165"/>
    </row>
    <row r="53" spans="1:18" s="46" customFormat="1" ht="9" customHeight="1">
      <c r="A53" s="154">
        <v>24</v>
      </c>
      <c r="B53" s="155">
        <f>IF($D53="","",VLOOKUP($D53,'Boys Si Main Draw Prep'!$A$7:$P$38,15))</f>
        <v>0</v>
      </c>
      <c r="C53" s="155">
        <f>IF($D53="","",VLOOKUP($D53,'Boys Si Main Draw Prep'!$A$7:$P$38,16))</f>
        <v>53</v>
      </c>
      <c r="D53" s="156">
        <v>3</v>
      </c>
      <c r="E53" s="157" t="str">
        <f>UPPER(IF($D53="","",VLOOKUP($D53,'Boys Si Main Draw Prep'!$A$7:$P$38,2)))</f>
        <v>ΧΑΤΖΗΣΤΟΥΓΙΑΝΝΗΣ</v>
      </c>
      <c r="F53" s="157" t="str">
        <f>IF($D53="","",VLOOKUP($D53,'Boys Si Main Draw Prep'!$A$7:$P$38,3))</f>
        <v>ΔΗΜΗΤΡΙΟΣ</v>
      </c>
      <c r="G53" s="157"/>
      <c r="H53" s="157" t="str">
        <f>IF($D53="","",VLOOKUP($D53,'Boys Si Main Draw Prep'!$A$7:$P$38,4))</f>
        <v>Σ.Α.ΣΕΡΡΩΝ</v>
      </c>
      <c r="I53" s="186"/>
      <c r="J53" s="158"/>
      <c r="K53" s="158"/>
      <c r="L53" s="158"/>
      <c r="M53" s="182"/>
      <c r="N53" s="161"/>
      <c r="O53" s="247"/>
      <c r="P53" s="161"/>
      <c r="Q53" s="247"/>
      <c r="R53" s="165"/>
    </row>
    <row r="54" spans="1:18" s="46" customFormat="1" ht="9" customHeight="1">
      <c r="A54" s="167"/>
      <c r="B54" s="168"/>
      <c r="C54" s="168"/>
      <c r="D54" s="168"/>
      <c r="E54" s="187"/>
      <c r="F54" s="187"/>
      <c r="G54" s="191"/>
      <c r="H54" s="187"/>
      <c r="I54" s="179"/>
      <c r="J54" s="158"/>
      <c r="K54" s="158"/>
      <c r="L54" s="158"/>
      <c r="M54" s="182"/>
      <c r="N54" s="171" t="s">
        <v>9</v>
      </c>
      <c r="O54" s="180" t="s">
        <v>149</v>
      </c>
      <c r="P54" s="173" t="str">
        <f>UPPER(IF(OR(O54="a",O54="as"),N46,IF(OR(O54="b",O54="bs"),N62,)))</f>
        <v>ΛΑΙΟΣ</v>
      </c>
      <c r="Q54" s="249"/>
      <c r="R54" s="165"/>
    </row>
    <row r="55" spans="1:18" s="46" customFormat="1" ht="9" customHeight="1">
      <c r="A55" s="154">
        <v>25</v>
      </c>
      <c r="B55" s="155">
        <f>IF($D55="","",VLOOKUP($D55,'Boys Si Main Draw Prep'!$A$7:$P$38,15))</f>
        <v>0</v>
      </c>
      <c r="C55" s="155">
        <f>IF($D55="","",VLOOKUP($D55,'Boys Si Main Draw Prep'!$A$7:$P$38,16))</f>
        <v>17</v>
      </c>
      <c r="D55" s="156">
        <v>9</v>
      </c>
      <c r="E55" s="157" t="str">
        <f>UPPER(IF($D55="","",VLOOKUP($D55,'Boys Si Main Draw Prep'!$A$7:$P$38,2)))</f>
        <v>ΧΑΤΖΗΚΑΤΣΟΥΠΗΣ</v>
      </c>
      <c r="F55" s="157" t="str">
        <f>IF($D55="","",VLOOKUP($D55,'Boys Si Main Draw Prep'!$A$7:$P$38,3))</f>
        <v>ΙΑΚΩΒΟΣ</v>
      </c>
      <c r="G55" s="157"/>
      <c r="H55" s="157" t="str">
        <f>IF($D55="","",VLOOKUP($D55,'Boys Si Main Draw Prep'!$A$7:$P$38,4))</f>
        <v>ΜΑΚΕΔΟΝΙΚΟΣ</v>
      </c>
      <c r="I55" s="159"/>
      <c r="J55" s="158"/>
      <c r="K55" s="158"/>
      <c r="L55" s="158"/>
      <c r="M55" s="182"/>
      <c r="N55" s="161"/>
      <c r="O55" s="247"/>
      <c r="P55" s="158" t="s">
        <v>206</v>
      </c>
      <c r="Q55" s="162"/>
      <c r="R55" s="165"/>
    </row>
    <row r="56" spans="1:18" s="46" customFormat="1" ht="9" customHeight="1">
      <c r="A56" s="167"/>
      <c r="B56" s="168"/>
      <c r="C56" s="168"/>
      <c r="D56" s="168"/>
      <c r="E56" s="169"/>
      <c r="F56" s="169"/>
      <c r="G56" s="170"/>
      <c r="H56" s="171" t="s">
        <v>9</v>
      </c>
      <c r="I56" s="172" t="s">
        <v>148</v>
      </c>
      <c r="J56" s="173" t="str">
        <f>UPPER(IF(OR(I56="a",I56="as"),E55,IF(OR(I56="b",I56="bs"),E57,)))</f>
        <v>ΧΑΤΖΗΚΑΤΣΟΥΠΗΣ</v>
      </c>
      <c r="K56" s="173"/>
      <c r="L56" s="158"/>
      <c r="M56" s="182"/>
      <c r="N56" s="161"/>
      <c r="O56" s="247"/>
      <c r="P56" s="161"/>
      <c r="Q56" s="162"/>
      <c r="R56" s="165"/>
    </row>
    <row r="57" spans="1:18" s="46" customFormat="1" ht="9" customHeight="1">
      <c r="A57" s="167">
        <v>26</v>
      </c>
      <c r="B57" s="155">
        <f>IF($D57="","",VLOOKUP($D57,'Boys Si Main Draw Prep'!$A$7:$P$38,15))</f>
      </c>
      <c r="C57" s="155">
        <f>IF($D57="","",VLOOKUP($D57,'Boys Si Main Draw Prep'!$A$7:$P$38,16))</f>
      </c>
      <c r="D57" s="156"/>
      <c r="E57" s="175" t="s">
        <v>147</v>
      </c>
      <c r="F57" s="175">
        <f>IF($D57="","",VLOOKUP($D57,'Boys Si Main Draw Prep'!$A$7:$P$38,3))</f>
      </c>
      <c r="G57" s="175"/>
      <c r="H57" s="175">
        <f>IF($D57="","",VLOOKUP($D57,'Boys Si Main Draw Prep'!$A$7:$P$38,4))</f>
      </c>
      <c r="I57" s="176"/>
      <c r="J57" s="158"/>
      <c r="K57" s="177"/>
      <c r="L57" s="158"/>
      <c r="M57" s="182"/>
      <c r="N57" s="161"/>
      <c r="O57" s="247"/>
      <c r="P57" s="161"/>
      <c r="Q57" s="162"/>
      <c r="R57" s="165"/>
    </row>
    <row r="58" spans="1:18" s="46" customFormat="1" ht="9" customHeight="1">
      <c r="A58" s="167"/>
      <c r="B58" s="168"/>
      <c r="C58" s="168"/>
      <c r="D58" s="178"/>
      <c r="E58" s="169"/>
      <c r="F58" s="169"/>
      <c r="G58" s="170"/>
      <c r="H58" s="169"/>
      <c r="I58" s="179"/>
      <c r="J58" s="171" t="s">
        <v>9</v>
      </c>
      <c r="K58" s="180" t="s">
        <v>149</v>
      </c>
      <c r="L58" s="173" t="str">
        <f>UPPER(IF(OR(K58="a",K58="as"),J56,IF(OR(K58="b",K58="bs"),J60,)))</f>
        <v>ΠΑΤΡΙΚΙΟΣ</v>
      </c>
      <c r="M58" s="181"/>
      <c r="N58" s="161"/>
      <c r="O58" s="247"/>
      <c r="P58" s="161"/>
      <c r="Q58" s="162"/>
      <c r="R58" s="165"/>
    </row>
    <row r="59" spans="1:18" s="46" customFormat="1" ht="9" customHeight="1">
      <c r="A59" s="167">
        <v>27</v>
      </c>
      <c r="B59" s="155">
        <f>IF($D59="","",VLOOKUP($D59,'Boys Si Main Draw Prep'!$A$7:$P$38,15))</f>
        <v>0</v>
      </c>
      <c r="C59" s="155">
        <f>IF($D59="","",VLOOKUP($D59,'Boys Si Main Draw Prep'!$A$7:$P$38,16))</f>
        <v>10</v>
      </c>
      <c r="D59" s="156">
        <v>16</v>
      </c>
      <c r="E59" s="175" t="s">
        <v>99</v>
      </c>
      <c r="F59" s="175" t="str">
        <f>IF($D59="","",VLOOKUP($D59,'Boys Si Main Draw Prep'!$A$7:$P$38,3))</f>
        <v>ΚΩΣΤΑΣ</v>
      </c>
      <c r="G59" s="175"/>
      <c r="H59" s="175" t="str">
        <f>IF($D59="","",VLOOKUP($D59,'Boys Si Main Draw Prep'!$A$7:$P$38,4))</f>
        <v>Α.Ο.Α.ΚΑΒΑΛΑΣ</v>
      </c>
      <c r="I59" s="159"/>
      <c r="J59" s="158"/>
      <c r="K59" s="183"/>
      <c r="L59" s="158" t="s">
        <v>192</v>
      </c>
      <c r="M59" s="184"/>
      <c r="N59" s="161"/>
      <c r="O59" s="247"/>
      <c r="P59" s="161"/>
      <c r="Q59" s="162"/>
      <c r="R59" s="198"/>
    </row>
    <row r="60" spans="1:18" s="46" customFormat="1" ht="9" customHeight="1">
      <c r="A60" s="167"/>
      <c r="B60" s="168"/>
      <c r="C60" s="168"/>
      <c r="D60" s="178"/>
      <c r="E60" s="169"/>
      <c r="F60" s="169"/>
      <c r="G60" s="170"/>
      <c r="H60" s="171" t="s">
        <v>9</v>
      </c>
      <c r="I60" s="172" t="s">
        <v>149</v>
      </c>
      <c r="J60" s="173" t="s">
        <v>101</v>
      </c>
      <c r="K60" s="185"/>
      <c r="L60" s="158"/>
      <c r="M60" s="184"/>
      <c r="N60" s="161"/>
      <c r="O60" s="247"/>
      <c r="P60" s="161"/>
      <c r="Q60" s="162"/>
      <c r="R60" s="165"/>
    </row>
    <row r="61" spans="1:18" s="46" customFormat="1" ht="9" customHeight="1">
      <c r="A61" s="167">
        <v>28</v>
      </c>
      <c r="B61" s="155">
        <f>IF($D61="","",VLOOKUP($D61,'Boys Si Main Draw Prep'!$A$7:$P$38,15))</f>
        <v>0</v>
      </c>
      <c r="C61" s="155">
        <f>IF($D61="","",VLOOKUP($D61,'Boys Si Main Draw Prep'!$A$7:$P$38,16))</f>
        <v>1</v>
      </c>
      <c r="D61" s="156">
        <v>18</v>
      </c>
      <c r="E61" s="175" t="str">
        <f>UPPER(IF($D61="","",VLOOKUP($D61,'Boys Si Main Draw Prep'!$A$7:$P$38,2)))</f>
        <v>ΠΑΤΡΙΚΙΟΣ</v>
      </c>
      <c r="F61" s="175" t="str">
        <f>IF($D61="","",VLOOKUP($D61,'Boys Si Main Draw Prep'!$A$7:$P$38,3))</f>
        <v>ΝΙΚΟΛΑΟΣ</v>
      </c>
      <c r="G61" s="175"/>
      <c r="H61" s="175" t="str">
        <f>IF($D61="","",VLOOKUP($D61,'Boys Si Main Draw Prep'!$A$7:$P$38,4))</f>
        <v>Σ.Α.ΣΕΡΡΩΝ</v>
      </c>
      <c r="I61" s="186"/>
      <c r="J61" s="158" t="s">
        <v>196</v>
      </c>
      <c r="K61" s="158"/>
      <c r="L61" s="158"/>
      <c r="M61" s="184"/>
      <c r="N61" s="161"/>
      <c r="O61" s="247"/>
      <c r="P61" s="161"/>
      <c r="Q61" s="162"/>
      <c r="R61" s="165"/>
    </row>
    <row r="62" spans="1:18" s="46" customFormat="1" ht="9" customHeight="1">
      <c r="A62" s="167"/>
      <c r="B62" s="168"/>
      <c r="C62" s="168"/>
      <c r="D62" s="178"/>
      <c r="E62" s="158"/>
      <c r="F62" s="158"/>
      <c r="G62" s="59"/>
      <c r="H62" s="187"/>
      <c r="I62" s="179"/>
      <c r="J62" s="158"/>
      <c r="K62" s="158"/>
      <c r="L62" s="171" t="s">
        <v>9</v>
      </c>
      <c r="M62" s="180" t="s">
        <v>149</v>
      </c>
      <c r="N62" s="173" t="str">
        <f>UPPER(IF(OR(M62="a",M62="as"),L58,IF(OR(M62="b",M62="bs"),L66,)))</f>
        <v>ΛΑΙΟΣ</v>
      </c>
      <c r="O62" s="249"/>
      <c r="P62" s="161"/>
      <c r="Q62" s="162"/>
      <c r="R62" s="165"/>
    </row>
    <row r="63" spans="1:18" s="46" customFormat="1" ht="9" customHeight="1">
      <c r="A63" s="167">
        <v>29</v>
      </c>
      <c r="B63" s="155">
        <f>IF($D63="","",VLOOKUP($D63,'Boys Si Main Draw Prep'!$A$7:$P$38,15))</f>
        <v>0</v>
      </c>
      <c r="C63" s="155">
        <f>IF($D63="","",VLOOKUP($D63,'Boys Si Main Draw Prep'!$A$7:$P$38,16))</f>
        <v>7</v>
      </c>
      <c r="D63" s="156">
        <v>17</v>
      </c>
      <c r="E63" s="175" t="str">
        <f>UPPER(IF($D63="","",VLOOKUP($D63,'Boys Si Main Draw Prep'!$A$7:$P$38,2)))</f>
        <v>ΚΑΙΑΦΑΣ</v>
      </c>
      <c r="F63" s="175" t="str">
        <f>IF($D63="","",VLOOKUP($D63,'Boys Si Main Draw Prep'!$A$7:$P$38,3))</f>
        <v>ΑΛΕΞΑΝΔΡΟΣ</v>
      </c>
      <c r="G63" s="175"/>
      <c r="H63" s="175" t="str">
        <f>IF($D63="","",VLOOKUP($D63,'Boys Si Main Draw Prep'!$A$7:$P$38,4))</f>
        <v>ΤΙΤΑΝΕΣ Ν.ΠΕΡΑΜ</v>
      </c>
      <c r="I63" s="188"/>
      <c r="J63" s="158"/>
      <c r="K63" s="158"/>
      <c r="L63" s="158"/>
      <c r="M63" s="184"/>
      <c r="N63" s="158" t="s">
        <v>196</v>
      </c>
      <c r="O63" s="182"/>
      <c r="P63" s="163"/>
      <c r="Q63" s="164"/>
      <c r="R63" s="165"/>
    </row>
    <row r="64" spans="1:18" s="46" customFormat="1" ht="9" customHeight="1">
      <c r="A64" s="167"/>
      <c r="B64" s="168"/>
      <c r="C64" s="168"/>
      <c r="D64" s="178"/>
      <c r="E64" s="169"/>
      <c r="F64" s="169"/>
      <c r="G64" s="170"/>
      <c r="H64" s="171" t="s">
        <v>9</v>
      </c>
      <c r="I64" s="172" t="s">
        <v>149</v>
      </c>
      <c r="J64" s="173" t="s">
        <v>97</v>
      </c>
      <c r="K64" s="173"/>
      <c r="L64" s="158"/>
      <c r="M64" s="184"/>
      <c r="N64" s="182"/>
      <c r="O64" s="182"/>
      <c r="P64" s="163"/>
      <c r="Q64" s="164"/>
      <c r="R64" s="165"/>
    </row>
    <row r="65" spans="1:18" s="46" customFormat="1" ht="9" customHeight="1">
      <c r="A65" s="167">
        <v>30</v>
      </c>
      <c r="B65" s="155">
        <f>IF($D65="","",VLOOKUP($D65,'Boys Si Main Draw Prep'!$A$7:$P$38,15))</f>
        <v>0</v>
      </c>
      <c r="C65" s="155">
        <f>IF($D65="","",VLOOKUP($D65,'Boys Si Main Draw Prep'!$A$7:$P$38,16))</f>
        <v>13</v>
      </c>
      <c r="D65" s="156">
        <v>14</v>
      </c>
      <c r="E65" s="175" t="s">
        <v>97</v>
      </c>
      <c r="F65" s="175" t="str">
        <f>IF($D65="","",VLOOKUP($D65,'Boys Si Main Draw Prep'!$A$7:$P$38,3))</f>
        <v>ΠΑΡΑΣΚΕΥΑΣ</v>
      </c>
      <c r="G65" s="175"/>
      <c r="H65" s="175" t="str">
        <f>IF($D65="","",VLOOKUP($D65,'Boys Si Main Draw Prep'!$A$7:$P$38,4))</f>
        <v>Ο.Α.ΞΑΝΘΗΣ</v>
      </c>
      <c r="I65" s="176"/>
      <c r="J65" s="158" t="s">
        <v>196</v>
      </c>
      <c r="K65" s="177"/>
      <c r="L65" s="158"/>
      <c r="M65" s="184"/>
      <c r="N65" s="182"/>
      <c r="O65" s="182"/>
      <c r="P65" s="163"/>
      <c r="Q65" s="164"/>
      <c r="R65" s="165"/>
    </row>
    <row r="66" spans="1:18" s="46" customFormat="1" ht="9" customHeight="1">
      <c r="A66" s="167"/>
      <c r="B66" s="168"/>
      <c r="C66" s="168"/>
      <c r="D66" s="178"/>
      <c r="E66" s="169"/>
      <c r="F66" s="169"/>
      <c r="G66" s="170"/>
      <c r="H66" s="158"/>
      <c r="I66" s="179"/>
      <c r="J66" s="171" t="s">
        <v>9</v>
      </c>
      <c r="K66" s="180" t="s">
        <v>149</v>
      </c>
      <c r="L66" s="173" t="str">
        <f>UPPER(IF(OR(K66="a",K66="as"),J64,IF(OR(K66="b",K66="bs"),J68,)))</f>
        <v>ΛΑΙΟΣ</v>
      </c>
      <c r="M66" s="190"/>
      <c r="N66" s="182"/>
      <c r="O66" s="182"/>
      <c r="P66" s="163"/>
      <c r="Q66" s="164"/>
      <c r="R66" s="165"/>
    </row>
    <row r="67" spans="1:18" s="46" customFormat="1" ht="9" customHeight="1">
      <c r="A67" s="167">
        <v>31</v>
      </c>
      <c r="B67" s="155">
        <f>IF($D67="","",VLOOKUP($D67,'Boys Si Main Draw Prep'!$A$7:$P$38,15))</f>
      </c>
      <c r="C67" s="155">
        <f>IF($D67="","",VLOOKUP($D67,'Boys Si Main Draw Prep'!$A$7:$P$38,16))</f>
      </c>
      <c r="D67" s="156"/>
      <c r="E67" s="175" t="s">
        <v>147</v>
      </c>
      <c r="F67" s="175">
        <f>IF($D67="","",VLOOKUP($D67,'Boys Si Main Draw Prep'!$A$7:$P$38,3))</f>
      </c>
      <c r="G67" s="175"/>
      <c r="H67" s="175">
        <f>IF($D67="","",VLOOKUP($D67,'Boys Si Main Draw Prep'!$A$7:$P$38,4))</f>
      </c>
      <c r="I67" s="159"/>
      <c r="J67" s="158"/>
      <c r="K67" s="183"/>
      <c r="L67" s="158" t="s">
        <v>202</v>
      </c>
      <c r="M67" s="182"/>
      <c r="N67" s="182"/>
      <c r="O67" s="182"/>
      <c r="P67" s="163"/>
      <c r="Q67" s="164"/>
      <c r="R67" s="165"/>
    </row>
    <row r="68" spans="1:18" s="46" customFormat="1" ht="9" customHeight="1">
      <c r="A68" s="167"/>
      <c r="B68" s="168"/>
      <c r="C68" s="168"/>
      <c r="D68" s="168"/>
      <c r="E68" s="169"/>
      <c r="F68" s="169"/>
      <c r="G68" s="170"/>
      <c r="H68" s="171" t="s">
        <v>9</v>
      </c>
      <c r="I68" s="172" t="s">
        <v>149</v>
      </c>
      <c r="J68" s="173" t="str">
        <f>UPPER(IF(OR(I68="a",I68="as"),E67,IF(OR(I68="b",I68="bs"),E69,)))</f>
        <v>ΛΑΙΟΣ</v>
      </c>
      <c r="K68" s="185"/>
      <c r="L68" s="158"/>
      <c r="M68" s="182"/>
      <c r="N68" s="182"/>
      <c r="O68" s="182"/>
      <c r="P68" s="163"/>
      <c r="Q68" s="164"/>
      <c r="R68" s="165"/>
    </row>
    <row r="69" spans="1:18" s="46" customFormat="1" ht="9" customHeight="1">
      <c r="A69" s="154">
        <v>32</v>
      </c>
      <c r="B69" s="155">
        <f>IF($D69="","",VLOOKUP($D69,'Boys Si Main Draw Prep'!$A$7:$P$38,15))</f>
        <v>0</v>
      </c>
      <c r="C69" s="155">
        <f>IF($D69="","",VLOOKUP($D69,'Boys Si Main Draw Prep'!$A$7:$P$38,16))</f>
        <v>60</v>
      </c>
      <c r="D69" s="156">
        <v>2</v>
      </c>
      <c r="E69" s="157" t="str">
        <f>UPPER(IF($D69="","",VLOOKUP($D69,'Boys Si Main Draw Prep'!$A$7:$P$38,2)))</f>
        <v>ΛΑΙΟΣ</v>
      </c>
      <c r="F69" s="157" t="str">
        <f>IF($D69="","",VLOOKUP($D69,'Boys Si Main Draw Prep'!$A$7:$P$38,3))</f>
        <v> ΧΡΥΣΟΣΤΟΜΟΣ</v>
      </c>
      <c r="G69" s="157"/>
      <c r="H69" s="157" t="str">
        <f>IF($D69="","",VLOOKUP($D69,'Boys Si Main Draw Prep'!$A$7:$P$38,4))</f>
        <v>Σ.Α.ΔΡΑΜΑΣ</v>
      </c>
      <c r="I69" s="186"/>
      <c r="J69" s="158"/>
      <c r="K69" s="158"/>
      <c r="L69" s="158"/>
      <c r="M69" s="158"/>
      <c r="N69" s="161"/>
      <c r="O69" s="162"/>
      <c r="P69" s="163"/>
      <c r="Q69" s="164"/>
      <c r="R69" s="165"/>
    </row>
    <row r="70" spans="1:18" s="2" customFormat="1" ht="6.75" customHeight="1">
      <c r="A70" s="199"/>
      <c r="B70" s="199"/>
      <c r="C70" s="199"/>
      <c r="D70" s="199"/>
      <c r="E70" s="200"/>
      <c r="F70" s="200"/>
      <c r="G70" s="200"/>
      <c r="H70" s="200"/>
      <c r="I70" s="201"/>
      <c r="J70" s="202"/>
      <c r="K70" s="203"/>
      <c r="L70" s="202"/>
      <c r="M70" s="203"/>
      <c r="N70" s="202"/>
      <c r="O70" s="203"/>
      <c r="P70" s="202"/>
      <c r="Q70" s="203"/>
      <c r="R70" s="204"/>
    </row>
    <row r="71" spans="1:17" s="18" customFormat="1" ht="10.5" customHeight="1">
      <c r="A71" s="205" t="s">
        <v>66</v>
      </c>
      <c r="B71" s="206"/>
      <c r="C71" s="207"/>
      <c r="D71" s="208" t="s">
        <v>28</v>
      </c>
      <c r="E71" s="209" t="s">
        <v>69</v>
      </c>
      <c r="F71" s="208"/>
      <c r="G71" s="210"/>
      <c r="H71" s="211"/>
      <c r="I71" s="208" t="s">
        <v>28</v>
      </c>
      <c r="J71" s="209" t="s">
        <v>39</v>
      </c>
      <c r="K71" s="212"/>
      <c r="L71" s="209" t="s">
        <v>70</v>
      </c>
      <c r="M71" s="213"/>
      <c r="N71" s="214" t="s">
        <v>71</v>
      </c>
      <c r="O71" s="214"/>
      <c r="P71" s="215"/>
      <c r="Q71" s="216"/>
    </row>
    <row r="72" spans="1:17" s="18" customFormat="1" ht="9" customHeight="1">
      <c r="A72" s="218" t="s">
        <v>67</v>
      </c>
      <c r="B72" s="217"/>
      <c r="C72" s="219"/>
      <c r="D72" s="220">
        <v>1</v>
      </c>
      <c r="E72" s="65">
        <f>IF(D72&gt;$Q$79,,UPPER(VLOOKUP(D72,'Boys Si Main Draw Prep'!$A$7:$R$134,2)))</f>
        <v>0</v>
      </c>
      <c r="F72" s="221"/>
      <c r="G72" s="65"/>
      <c r="H72" s="64"/>
      <c r="I72" s="222" t="s">
        <v>29</v>
      </c>
      <c r="J72" s="217"/>
      <c r="K72" s="223"/>
      <c r="L72" s="217"/>
      <c r="M72" s="224"/>
      <c r="N72" s="267" t="s">
        <v>74</v>
      </c>
      <c r="O72" s="226"/>
      <c r="P72" s="226"/>
      <c r="Q72" s="227"/>
    </row>
    <row r="73" spans="1:17" s="18" customFormat="1" ht="9" customHeight="1">
      <c r="A73" s="218" t="s">
        <v>72</v>
      </c>
      <c r="B73" s="217"/>
      <c r="C73" s="219"/>
      <c r="D73" s="220">
        <v>2</v>
      </c>
      <c r="E73" s="65">
        <f>IF(D73&gt;$Q$79,,UPPER(VLOOKUP(D73,'Boys Si Main Draw Prep'!$A$7:$R$134,2)))</f>
        <v>0</v>
      </c>
      <c r="F73" s="221"/>
      <c r="G73" s="65"/>
      <c r="H73" s="64"/>
      <c r="I73" s="222" t="s">
        <v>30</v>
      </c>
      <c r="J73" s="217"/>
      <c r="K73" s="223"/>
      <c r="L73" s="217"/>
      <c r="M73" s="224"/>
      <c r="N73" s="228"/>
      <c r="O73" s="229"/>
      <c r="P73" s="230"/>
      <c r="Q73" s="231"/>
    </row>
    <row r="74" spans="1:17" s="18" customFormat="1" ht="9" customHeight="1">
      <c r="A74" s="232" t="s">
        <v>73</v>
      </c>
      <c r="B74" s="230"/>
      <c r="C74" s="233"/>
      <c r="D74" s="220">
        <v>3</v>
      </c>
      <c r="E74" s="65">
        <f>IF(D74&gt;$Q$79,,UPPER(VLOOKUP(D74,'Boys Si Main Draw Prep'!$A$7:$R$134,2)))</f>
        <v>0</v>
      </c>
      <c r="F74" s="221"/>
      <c r="G74" s="65"/>
      <c r="H74" s="64"/>
      <c r="I74" s="222" t="s">
        <v>31</v>
      </c>
      <c r="J74" s="217"/>
      <c r="K74" s="223"/>
      <c r="L74" s="217"/>
      <c r="M74" s="224"/>
      <c r="N74" s="267" t="s">
        <v>75</v>
      </c>
      <c r="O74" s="226"/>
      <c r="P74" s="226"/>
      <c r="Q74" s="227"/>
    </row>
    <row r="75" spans="1:17" s="18" customFormat="1" ht="9" customHeight="1">
      <c r="A75" s="234"/>
      <c r="B75" s="143"/>
      <c r="C75" s="235"/>
      <c r="D75" s="220">
        <v>4</v>
      </c>
      <c r="E75" s="65">
        <f>IF(D75&gt;$Q$79,,UPPER(VLOOKUP(D75,'Boys Si Main Draw Prep'!$A$7:$R$134,2)))</f>
        <v>0</v>
      </c>
      <c r="F75" s="221"/>
      <c r="G75" s="65"/>
      <c r="H75" s="64"/>
      <c r="I75" s="222" t="s">
        <v>32</v>
      </c>
      <c r="J75" s="217"/>
      <c r="K75" s="223"/>
      <c r="L75" s="217"/>
      <c r="M75" s="224"/>
      <c r="N75" s="217"/>
      <c r="O75" s="223"/>
      <c r="P75" s="217"/>
      <c r="Q75" s="224"/>
    </row>
    <row r="76" spans="1:17" s="18" customFormat="1" ht="9" customHeight="1">
      <c r="A76" s="236" t="s">
        <v>68</v>
      </c>
      <c r="B76" s="237"/>
      <c r="C76" s="238"/>
      <c r="D76" s="220">
        <v>5</v>
      </c>
      <c r="E76" s="65">
        <f>IF(D76&gt;$Q$79,,UPPER(VLOOKUP(D76,'Boys Si Main Draw Prep'!$A$7:$R$134,2)))</f>
        <v>0</v>
      </c>
      <c r="F76" s="221"/>
      <c r="G76" s="65"/>
      <c r="H76" s="64"/>
      <c r="I76" s="222" t="s">
        <v>33</v>
      </c>
      <c r="J76" s="217"/>
      <c r="K76" s="223"/>
      <c r="L76" s="217"/>
      <c r="M76" s="224"/>
      <c r="N76" s="230"/>
      <c r="O76" s="229"/>
      <c r="P76" s="230"/>
      <c r="Q76" s="231"/>
    </row>
    <row r="77" spans="1:17" s="18" customFormat="1" ht="9" customHeight="1">
      <c r="A77" s="218" t="s">
        <v>67</v>
      </c>
      <c r="B77" s="217"/>
      <c r="C77" s="219"/>
      <c r="D77" s="220">
        <v>6</v>
      </c>
      <c r="E77" s="65">
        <f>IF(D77&gt;$Q$79,,UPPER(VLOOKUP(D77,'Boys Si Main Draw Prep'!$A$7:$R$134,2)))</f>
        <v>0</v>
      </c>
      <c r="F77" s="221"/>
      <c r="G77" s="65"/>
      <c r="H77" s="64"/>
      <c r="I77" s="222" t="s">
        <v>34</v>
      </c>
      <c r="J77" s="217"/>
      <c r="K77" s="223"/>
      <c r="L77" s="217"/>
      <c r="M77" s="224"/>
      <c r="N77" s="267" t="s">
        <v>76</v>
      </c>
      <c r="O77" s="226"/>
      <c r="P77" s="226"/>
      <c r="Q77" s="227"/>
    </row>
    <row r="78" spans="1:17" s="18" customFormat="1" ht="9" customHeight="1">
      <c r="A78" s="218" t="s">
        <v>35</v>
      </c>
      <c r="B78" s="217"/>
      <c r="C78" s="239"/>
      <c r="D78" s="220">
        <v>7</v>
      </c>
      <c r="E78" s="65">
        <f>IF(D78&gt;$Q$79,,UPPER(VLOOKUP(D78,'Boys Si Main Draw Prep'!$A$7:$R$134,2)))</f>
        <v>0</v>
      </c>
      <c r="F78" s="221"/>
      <c r="G78" s="65"/>
      <c r="H78" s="64"/>
      <c r="I78" s="222" t="s">
        <v>36</v>
      </c>
      <c r="J78" s="217"/>
      <c r="K78" s="223"/>
      <c r="L78" s="217"/>
      <c r="M78" s="224"/>
      <c r="N78" s="217"/>
      <c r="O78" s="223"/>
      <c r="P78" s="217"/>
      <c r="Q78" s="224"/>
    </row>
    <row r="79" spans="1:17" s="18" customFormat="1" ht="9" customHeight="1">
      <c r="A79" s="232" t="s">
        <v>37</v>
      </c>
      <c r="B79" s="230"/>
      <c r="C79" s="240"/>
      <c r="D79" s="241">
        <v>8</v>
      </c>
      <c r="E79" s="242">
        <f>IF(D79&gt;$Q$79,,UPPER(VLOOKUP(D79,'Boys Si Main Draw Prep'!$A$7:$R$134,2)))</f>
        <v>0</v>
      </c>
      <c r="F79" s="243"/>
      <c r="G79" s="242"/>
      <c r="H79" s="244"/>
      <c r="I79" s="245" t="s">
        <v>38</v>
      </c>
      <c r="J79" s="230"/>
      <c r="K79" s="229"/>
      <c r="L79" s="230"/>
      <c r="M79" s="231"/>
      <c r="N79" s="230" t="str">
        <f>Q4</f>
        <v>ΘΟΔΩΡΗΣ ΠΙΚΑΖΗΣ</v>
      </c>
      <c r="O79" s="229"/>
      <c r="P79" s="230"/>
      <c r="Q79" s="246">
        <f>MIN(8,'Boys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5" stopIfTrue="1">
      <formula>AND($D7&lt;9,$C7&gt;0)</formula>
    </cfRule>
  </conditionalFormatting>
  <conditionalFormatting sqref="H8 H40 H16 L14 H20 L30 H24 H48 L46 H52 H32 H44 H36 H12 L62 H28 J18 J26 J34 J42 J50 J58 J66 J10 H56 H64 H68 H60 N22 N39 N54">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67 D65 D63 D13 D61 D15 D17 D21 D19 D23 D25 D27 D29 D31 D33 D37 D35 D39 D41 D43 D47 D49 D45 D51 D53 D55 D57 D59 D69">
    <cfRule type="expression" priority="5" dxfId="0" stopIfTrue="1">
      <formula>AND($D13&lt;9,$C13&gt;0)</formula>
    </cfRule>
  </conditionalFormatting>
  <conditionalFormatting sqref="L10 L18 L26 L34 L42 L50 L58 L66 N14 N30 N46 N62 P22 P54 J8 J12 J16 J20 J24 J28 J32 J36 J40 J44 J48 J52 J56 J60 J64 J68">
    <cfRule type="expression" priority="6" dxfId="5" stopIfTrue="1">
      <formula>I8="as"</formula>
    </cfRule>
    <cfRule type="expression" priority="7" dxfId="5" stopIfTrue="1">
      <formula>I8="bs"</formula>
    </cfRule>
  </conditionalFormatting>
  <conditionalFormatting sqref="B7 B9 B11 B13 B15 B17 B19 B21 B23 B25 B27 B29 B31 B33 B35 B37 B39 B41 B43 B45 B47 B49 B51 B53 B55 B57 B59 B61 B63 B65 B67 B69">
    <cfRule type="cellIs" priority="8" dxfId="3" operator="equal" stopIfTrue="1">
      <formula>"QA"</formula>
    </cfRule>
    <cfRule type="cellIs" priority="9" dxfId="3" operator="equal" stopIfTrue="1">
      <formula>"DA"</formula>
    </cfRule>
  </conditionalFormatting>
  <conditionalFormatting sqref="I8 I12 I16 I20 I24 I28 I32 I36 I40 I44 I48 I52 I56 I60 I64 I68 K66 K58 K50 K42 K34 K26 K18 K10 M14 M30 M46 M62 Q79 O54 O39 O22">
    <cfRule type="expression" priority="10" dxfId="2" stopIfTrue="1">
      <formula>$N$1="CU"</formula>
    </cfRule>
  </conditionalFormatting>
  <conditionalFormatting sqref="P38">
    <cfRule type="expression" priority="11" dxfId="5" stopIfTrue="1">
      <formula>O39="as"</formula>
    </cfRule>
    <cfRule type="expression" priority="12" dxfId="5" stopIfTrue="1">
      <formula>O39="bs"</formula>
    </cfRule>
  </conditionalFormatting>
  <conditionalFormatting sqref="D7 D9 D11">
    <cfRule type="expression" priority="13" dxfId="0"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4.xml><?xml version="1.0" encoding="utf-8"?>
<worksheet xmlns="http://schemas.openxmlformats.org/spreadsheetml/2006/main" xmlns:r="http://schemas.openxmlformats.org/officeDocument/2006/relationships">
  <sheetPr codeName="Sheet24"/>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F7" sqref="F7:F19"/>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8.57421875" style="75" customWidth="1"/>
    <col min="8" max="10" width="8.57421875" style="55" customWidth="1"/>
    <col min="11" max="11" width="7.7109375" style="55" hidden="1" customWidth="1"/>
    <col min="12" max="14" width="6.8515625" style="55" hidden="1" customWidth="1"/>
    <col min="15" max="16" width="8.57421875" style="55" customWidth="1"/>
    <col min="17" max="17" width="6.8515625" style="55" hidden="1" customWidth="1"/>
    <col min="18" max="18" width="8.57421875" style="55" customWidth="1"/>
    <col min="20" max="20" width="8.28125" style="0" hidden="1" customWidth="1"/>
    <col min="21" max="21" width="0" style="0" hidden="1" customWidth="1"/>
  </cols>
  <sheetData>
    <row r="1" spans="1:18" ht="26.25">
      <c r="A1" s="66" t="str">
        <f>'Week SetUp'!$A$6</f>
        <v>6ο ΕΝΩΣΙΑΚΟ</v>
      </c>
      <c r="B1" s="67"/>
      <c r="C1" s="67"/>
      <c r="D1" s="107" t="s">
        <v>40</v>
      </c>
      <c r="E1" s="107"/>
      <c r="F1" s="107"/>
      <c r="G1" s="89"/>
      <c r="H1" s="68"/>
      <c r="I1" s="69"/>
      <c r="J1" s="69"/>
      <c r="K1" s="69"/>
      <c r="L1" s="69"/>
      <c r="M1" s="69"/>
      <c r="N1" s="69"/>
      <c r="O1" s="69"/>
      <c r="P1" s="69"/>
      <c r="Q1" s="69"/>
      <c r="R1" s="90"/>
    </row>
    <row r="2" spans="1:18" ht="13.5" thickBot="1">
      <c r="A2" s="70" t="str">
        <f>'Week SetUp'!$A$8</f>
        <v>ITF Junior Circuit</v>
      </c>
      <c r="B2" s="70"/>
      <c r="C2" s="61"/>
      <c r="D2" s="107" t="s">
        <v>15</v>
      </c>
      <c r="E2" s="107"/>
      <c r="F2" s="77"/>
      <c r="G2" s="77"/>
      <c r="H2" s="77"/>
      <c r="I2" s="77"/>
      <c r="J2" s="68"/>
      <c r="K2" s="68"/>
      <c r="L2" s="68"/>
      <c r="M2" s="68"/>
      <c r="N2" s="68"/>
      <c r="O2" s="92"/>
      <c r="P2" s="60"/>
      <c r="Q2" s="60"/>
      <c r="R2" s="92"/>
    </row>
    <row r="3" spans="1:21" s="2" customFormat="1" ht="13.5" thickBot="1">
      <c r="A3" s="108" t="s">
        <v>16</v>
      </c>
      <c r="B3" s="109"/>
      <c r="C3" s="110"/>
      <c r="D3" s="22"/>
      <c r="E3" s="111"/>
      <c r="F3" s="111"/>
      <c r="G3" s="111"/>
      <c r="H3" s="22"/>
      <c r="I3" s="112"/>
      <c r="J3" s="113"/>
      <c r="K3" s="93"/>
      <c r="L3" s="114"/>
      <c r="M3" s="114"/>
      <c r="N3" s="114"/>
      <c r="O3" s="93" t="s">
        <v>12</v>
      </c>
      <c r="P3" s="94"/>
      <c r="Q3" s="115"/>
      <c r="R3" s="116"/>
      <c r="T3" s="259" t="s">
        <v>46</v>
      </c>
      <c r="U3" s="260" t="e">
        <f>YEAR($A$5)-18</f>
        <v>#VALUE!</v>
      </c>
    </row>
    <row r="4" spans="1:21" s="2" customFormat="1" ht="12.75">
      <c r="A4" s="57" t="s">
        <v>51</v>
      </c>
      <c r="B4" s="57"/>
      <c r="C4" s="56" t="s">
        <v>52</v>
      </c>
      <c r="D4" s="57" t="s">
        <v>53</v>
      </c>
      <c r="E4" s="117"/>
      <c r="F4" s="117"/>
      <c r="G4" s="117"/>
      <c r="H4" s="56"/>
      <c r="I4" s="95"/>
      <c r="J4" s="58" t="s">
        <v>54</v>
      </c>
      <c r="K4" s="118"/>
      <c r="L4" s="119"/>
      <c r="M4" s="119"/>
      <c r="N4" s="119"/>
      <c r="O4" s="118"/>
      <c r="P4" s="96"/>
      <c r="Q4" s="96"/>
      <c r="R4" s="120"/>
      <c r="T4" s="259" t="s">
        <v>47</v>
      </c>
      <c r="U4" s="260" t="e">
        <f>YEAR($A$5)-13</f>
        <v>#VALUE!</v>
      </c>
    </row>
    <row r="5" spans="1:21" s="2" customFormat="1" ht="13.5" thickBot="1">
      <c r="A5" s="274" t="str">
        <f>'Week SetUp'!$A$10</f>
        <v>05-06/09/2009</v>
      </c>
      <c r="B5" s="274"/>
      <c r="C5" s="71" t="str">
        <f>'Week SetUp'!$C$10</f>
        <v>Α.Ο.Α.ΚΑΒΑΛΑΣ</v>
      </c>
      <c r="D5" s="72">
        <f>'Week SetUp'!$D$10</f>
        <v>0</v>
      </c>
      <c r="E5" s="72"/>
      <c r="F5" s="72"/>
      <c r="G5" s="72">
        <f>'Week SetUp'!$A$12</f>
        <v>0</v>
      </c>
      <c r="H5" s="72"/>
      <c r="I5" s="121"/>
      <c r="J5" s="63" t="str">
        <f>'Week SetUp'!$E$10</f>
        <v>ΘΟΔΩΡΗΣ ΠΙΚΑΖΗΣ</v>
      </c>
      <c r="K5" s="122"/>
      <c r="L5" s="63"/>
      <c r="M5" s="63"/>
      <c r="N5" s="63"/>
      <c r="O5" s="122"/>
      <c r="P5" s="72"/>
      <c r="Q5" s="72"/>
      <c r="R5" s="123">
        <f>COUNTA(R7:R134)</f>
        <v>0</v>
      </c>
      <c r="U5" s="258"/>
    </row>
    <row r="6" spans="1:18" ht="30" customHeight="1" thickBot="1">
      <c r="A6" s="97" t="s">
        <v>11</v>
      </c>
      <c r="B6" s="80" t="s">
        <v>57</v>
      </c>
      <c r="C6" s="80" t="s">
        <v>58</v>
      </c>
      <c r="D6" s="80" t="s">
        <v>52</v>
      </c>
      <c r="E6" s="256" t="s">
        <v>51</v>
      </c>
      <c r="F6" s="99" t="s">
        <v>41</v>
      </c>
      <c r="G6" s="99" t="s">
        <v>18</v>
      </c>
      <c r="H6" s="100" t="s">
        <v>19</v>
      </c>
      <c r="I6" s="100" t="s">
        <v>20</v>
      </c>
      <c r="J6" s="99" t="s">
        <v>21</v>
      </c>
      <c r="K6" s="124"/>
      <c r="L6" s="102" t="s">
        <v>42</v>
      </c>
      <c r="M6" s="101" t="s">
        <v>22</v>
      </c>
      <c r="N6" s="102"/>
      <c r="O6" s="98" t="s">
        <v>13</v>
      </c>
      <c r="P6" s="103" t="s">
        <v>49</v>
      </c>
      <c r="Q6" s="125" t="s">
        <v>23</v>
      </c>
      <c r="R6" s="99" t="s">
        <v>24</v>
      </c>
    </row>
    <row r="7" spans="1:18" s="11" customFormat="1" ht="18.75" customHeight="1">
      <c r="A7" s="104">
        <v>1</v>
      </c>
      <c r="B7" s="85" t="s">
        <v>150</v>
      </c>
      <c r="C7" s="268" t="s">
        <v>161</v>
      </c>
      <c r="D7" s="268" t="s">
        <v>121</v>
      </c>
      <c r="E7" s="268" t="s">
        <v>128</v>
      </c>
      <c r="F7" s="268" t="s">
        <v>172</v>
      </c>
      <c r="G7" s="126"/>
      <c r="H7" s="86"/>
      <c r="I7" s="86"/>
      <c r="J7" s="87"/>
      <c r="K7" s="106"/>
      <c r="L7" s="127"/>
      <c r="M7" s="128">
        <f aca="true" t="shared" si="0" ref="M7:M38">IF(R7="",999,R7)</f>
        <v>999</v>
      </c>
      <c r="N7" s="127"/>
      <c r="O7" s="86"/>
      <c r="P7" s="272">
        <v>100</v>
      </c>
      <c r="Q7" s="130">
        <f aca="true" t="shared" si="1" ref="Q7:Q38">IF(O7="DA",1,IF(O7="WC",2,IF(O7="SE",3,IF(O7="Q",4,IF(O7="LL",5,999)))))</f>
        <v>999</v>
      </c>
      <c r="R7" s="87"/>
    </row>
    <row r="8" spans="1:18" s="11" customFormat="1" ht="18.75" customHeight="1">
      <c r="A8" s="104">
        <v>2</v>
      </c>
      <c r="B8" s="268" t="s">
        <v>151</v>
      </c>
      <c r="C8" s="268" t="s">
        <v>162</v>
      </c>
      <c r="D8" s="268" t="s">
        <v>122</v>
      </c>
      <c r="E8" s="268" t="s">
        <v>128</v>
      </c>
      <c r="F8" s="268" t="s">
        <v>173</v>
      </c>
      <c r="G8" s="126"/>
      <c r="H8" s="86"/>
      <c r="I8" s="86"/>
      <c r="J8" s="87"/>
      <c r="K8" s="106"/>
      <c r="L8" s="127"/>
      <c r="M8" s="128">
        <f t="shared" si="0"/>
        <v>999</v>
      </c>
      <c r="N8" s="127"/>
      <c r="O8" s="86"/>
      <c r="P8" s="272">
        <v>39</v>
      </c>
      <c r="Q8" s="130">
        <f t="shared" si="1"/>
        <v>999</v>
      </c>
      <c r="R8" s="87"/>
    </row>
    <row r="9" spans="1:18" s="11" customFormat="1" ht="18.75" customHeight="1">
      <c r="A9" s="104">
        <v>3</v>
      </c>
      <c r="B9" s="268" t="s">
        <v>152</v>
      </c>
      <c r="C9" s="268" t="s">
        <v>163</v>
      </c>
      <c r="D9" s="268" t="s">
        <v>125</v>
      </c>
      <c r="E9" s="268" t="s">
        <v>129</v>
      </c>
      <c r="F9" s="268" t="s">
        <v>174</v>
      </c>
      <c r="G9" s="126"/>
      <c r="H9" s="86"/>
      <c r="I9" s="86"/>
      <c r="J9" s="87"/>
      <c r="K9" s="106"/>
      <c r="L9" s="127"/>
      <c r="M9" s="128">
        <f t="shared" si="0"/>
        <v>999</v>
      </c>
      <c r="N9" s="127"/>
      <c r="O9" s="86"/>
      <c r="P9" s="272">
        <v>30</v>
      </c>
      <c r="Q9" s="130">
        <f t="shared" si="1"/>
        <v>999</v>
      </c>
      <c r="R9" s="87"/>
    </row>
    <row r="10" spans="1:18" s="11" customFormat="1" ht="18.75" customHeight="1">
      <c r="A10" s="104">
        <v>4</v>
      </c>
      <c r="B10" s="268" t="s">
        <v>153</v>
      </c>
      <c r="C10" s="268" t="s">
        <v>164</v>
      </c>
      <c r="D10" s="268" t="s">
        <v>123</v>
      </c>
      <c r="E10" s="268" t="s">
        <v>128</v>
      </c>
      <c r="F10" s="268" t="s">
        <v>175</v>
      </c>
      <c r="G10" s="126"/>
      <c r="H10" s="86"/>
      <c r="I10" s="86"/>
      <c r="J10" s="87"/>
      <c r="K10" s="106"/>
      <c r="L10" s="127"/>
      <c r="M10" s="128">
        <f t="shared" si="0"/>
        <v>999</v>
      </c>
      <c r="N10" s="127"/>
      <c r="O10" s="86"/>
      <c r="P10" s="272">
        <v>19</v>
      </c>
      <c r="Q10" s="130">
        <f t="shared" si="1"/>
        <v>999</v>
      </c>
      <c r="R10" s="87"/>
    </row>
    <row r="11" spans="1:18" s="11" customFormat="1" ht="18.75" customHeight="1">
      <c r="A11" s="104">
        <v>5</v>
      </c>
      <c r="B11" s="268" t="s">
        <v>154</v>
      </c>
      <c r="C11" s="268" t="s">
        <v>165</v>
      </c>
      <c r="D11" s="268" t="s">
        <v>125</v>
      </c>
      <c r="E11" s="268" t="s">
        <v>128</v>
      </c>
      <c r="F11" s="268" t="s">
        <v>176</v>
      </c>
      <c r="G11" s="126"/>
      <c r="H11" s="86"/>
      <c r="I11" s="86"/>
      <c r="J11" s="87"/>
      <c r="K11" s="106"/>
      <c r="L11" s="127"/>
      <c r="M11" s="128">
        <f t="shared" si="0"/>
        <v>999</v>
      </c>
      <c r="N11" s="127"/>
      <c r="O11" s="86"/>
      <c r="P11" s="272">
        <v>15</v>
      </c>
      <c r="Q11" s="130">
        <f t="shared" si="1"/>
        <v>999</v>
      </c>
      <c r="R11" s="87"/>
    </row>
    <row r="12" spans="1:18" s="11" customFormat="1" ht="18.75" customHeight="1">
      <c r="A12" s="104">
        <v>6</v>
      </c>
      <c r="B12" s="268" t="s">
        <v>155</v>
      </c>
      <c r="C12" s="268" t="s">
        <v>166</v>
      </c>
      <c r="D12" s="268" t="s">
        <v>122</v>
      </c>
      <c r="E12" s="268" t="s">
        <v>128</v>
      </c>
      <c r="F12" s="268" t="s">
        <v>177</v>
      </c>
      <c r="G12" s="126"/>
      <c r="H12" s="86"/>
      <c r="I12" s="86"/>
      <c r="J12" s="87"/>
      <c r="K12" s="106"/>
      <c r="L12" s="127"/>
      <c r="M12" s="128">
        <f t="shared" si="0"/>
        <v>999</v>
      </c>
      <c r="N12" s="127"/>
      <c r="O12" s="86"/>
      <c r="P12" s="272">
        <v>15</v>
      </c>
      <c r="Q12" s="130">
        <f t="shared" si="1"/>
        <v>999</v>
      </c>
      <c r="R12" s="87"/>
    </row>
    <row r="13" spans="1:18" s="11" customFormat="1" ht="18.75" customHeight="1">
      <c r="A13" s="104">
        <v>7</v>
      </c>
      <c r="B13" s="268" t="s">
        <v>156</v>
      </c>
      <c r="C13" s="268" t="s">
        <v>167</v>
      </c>
      <c r="D13" s="268" t="s">
        <v>123</v>
      </c>
      <c r="E13" s="268" t="s">
        <v>129</v>
      </c>
      <c r="F13" s="268" t="s">
        <v>178</v>
      </c>
      <c r="G13" s="126"/>
      <c r="H13" s="86"/>
      <c r="I13" s="86"/>
      <c r="J13" s="87"/>
      <c r="K13" s="106"/>
      <c r="L13" s="127"/>
      <c r="M13" s="128">
        <f t="shared" si="0"/>
        <v>999</v>
      </c>
      <c r="N13" s="127"/>
      <c r="O13" s="86"/>
      <c r="P13" s="272">
        <v>12</v>
      </c>
      <c r="Q13" s="130">
        <f t="shared" si="1"/>
        <v>999</v>
      </c>
      <c r="R13" s="87"/>
    </row>
    <row r="14" spans="1:18" s="11" customFormat="1" ht="18.75" customHeight="1">
      <c r="A14" s="104">
        <v>8</v>
      </c>
      <c r="B14" s="268" t="s">
        <v>157</v>
      </c>
      <c r="C14" s="268" t="s">
        <v>168</v>
      </c>
      <c r="D14" s="268" t="s">
        <v>122</v>
      </c>
      <c r="E14" s="268" t="s">
        <v>129</v>
      </c>
      <c r="F14" s="268" t="s">
        <v>179</v>
      </c>
      <c r="G14" s="126"/>
      <c r="H14" s="86"/>
      <c r="I14" s="86"/>
      <c r="J14" s="87"/>
      <c r="K14" s="106"/>
      <c r="L14" s="127"/>
      <c r="M14" s="128">
        <f t="shared" si="0"/>
        <v>999</v>
      </c>
      <c r="N14" s="127"/>
      <c r="O14" s="86"/>
      <c r="P14" s="272">
        <v>12</v>
      </c>
      <c r="Q14" s="130">
        <f t="shared" si="1"/>
        <v>999</v>
      </c>
      <c r="R14" s="87"/>
    </row>
    <row r="15" spans="1:18" s="11" customFormat="1" ht="18.75" customHeight="1">
      <c r="A15" s="104">
        <v>9</v>
      </c>
      <c r="B15" s="268" t="s">
        <v>158</v>
      </c>
      <c r="C15" s="268" t="s">
        <v>169</v>
      </c>
      <c r="D15" s="268" t="s">
        <v>122</v>
      </c>
      <c r="E15" s="268" t="s">
        <v>128</v>
      </c>
      <c r="F15" s="268" t="s">
        <v>180</v>
      </c>
      <c r="G15" s="126"/>
      <c r="H15" s="86"/>
      <c r="I15" s="86"/>
      <c r="J15" s="87"/>
      <c r="K15" s="106"/>
      <c r="L15" s="127"/>
      <c r="M15" s="128">
        <f t="shared" si="0"/>
        <v>999</v>
      </c>
      <c r="N15" s="127"/>
      <c r="O15" s="86"/>
      <c r="P15" s="272">
        <v>10</v>
      </c>
      <c r="Q15" s="130">
        <f t="shared" si="1"/>
        <v>999</v>
      </c>
      <c r="R15" s="87"/>
    </row>
    <row r="16" spans="1:18" s="11" customFormat="1" ht="18.75" customHeight="1">
      <c r="A16" s="104">
        <v>10</v>
      </c>
      <c r="B16" s="268" t="s">
        <v>159</v>
      </c>
      <c r="C16" s="268" t="s">
        <v>170</v>
      </c>
      <c r="D16" s="268" t="s">
        <v>126</v>
      </c>
      <c r="E16" s="268" t="s">
        <v>129</v>
      </c>
      <c r="F16" s="268" t="s">
        <v>181</v>
      </c>
      <c r="G16" s="126"/>
      <c r="H16" s="86"/>
      <c r="I16" s="86"/>
      <c r="J16" s="87"/>
      <c r="K16" s="106"/>
      <c r="L16" s="127"/>
      <c r="M16" s="128">
        <f t="shared" si="0"/>
        <v>999</v>
      </c>
      <c r="N16" s="127"/>
      <c r="O16" s="86"/>
      <c r="P16" s="272">
        <v>3</v>
      </c>
      <c r="Q16" s="130">
        <f t="shared" si="1"/>
        <v>999</v>
      </c>
      <c r="R16" s="87"/>
    </row>
    <row r="17" spans="1:18" s="11" customFormat="1" ht="18.75" customHeight="1">
      <c r="A17" s="104">
        <v>11</v>
      </c>
      <c r="B17" s="268" t="s">
        <v>160</v>
      </c>
      <c r="C17" s="268" t="s">
        <v>171</v>
      </c>
      <c r="D17" s="268" t="s">
        <v>82</v>
      </c>
      <c r="E17" s="268" t="s">
        <v>129</v>
      </c>
      <c r="F17" s="268" t="s">
        <v>182</v>
      </c>
      <c r="G17" s="126"/>
      <c r="H17" s="86"/>
      <c r="I17" s="86"/>
      <c r="J17" s="87"/>
      <c r="K17" s="106"/>
      <c r="L17" s="127"/>
      <c r="M17" s="128">
        <f t="shared" si="0"/>
        <v>999</v>
      </c>
      <c r="N17" s="127"/>
      <c r="O17" s="86"/>
      <c r="P17" s="272">
        <v>1</v>
      </c>
      <c r="Q17" s="130">
        <f t="shared" si="1"/>
        <v>999</v>
      </c>
      <c r="R17" s="87"/>
    </row>
    <row r="18" spans="1:18" s="11" customFormat="1" ht="18.75" customHeight="1">
      <c r="A18" s="104">
        <v>12</v>
      </c>
      <c r="B18" s="85"/>
      <c r="C18"/>
      <c r="D18" s="86"/>
      <c r="E18"/>
      <c r="F18"/>
      <c r="G18" s="126"/>
      <c r="H18" s="86"/>
      <c r="I18" s="86"/>
      <c r="J18" s="87"/>
      <c r="K18" s="106"/>
      <c r="L18" s="127"/>
      <c r="M18" s="128">
        <f t="shared" si="0"/>
        <v>999</v>
      </c>
      <c r="N18" s="127"/>
      <c r="O18" s="86"/>
      <c r="P18" s="105"/>
      <c r="Q18" s="130">
        <f t="shared" si="1"/>
        <v>999</v>
      </c>
      <c r="R18" s="87"/>
    </row>
    <row r="19" spans="1:18" s="11" customFormat="1" ht="18.75" customHeight="1">
      <c r="A19" s="104">
        <v>13</v>
      </c>
      <c r="B19" s="85"/>
      <c r="C19" s="85"/>
      <c r="D19" s="86"/>
      <c r="E19" s="266"/>
      <c r="F19" s="86"/>
      <c r="G19" s="126"/>
      <c r="H19" s="86"/>
      <c r="I19" s="86"/>
      <c r="J19" s="87"/>
      <c r="K19" s="106"/>
      <c r="L19" s="127"/>
      <c r="M19" s="128">
        <f t="shared" si="0"/>
        <v>999</v>
      </c>
      <c r="N19" s="127"/>
      <c r="O19" s="86"/>
      <c r="P19" s="265"/>
      <c r="Q19" s="130">
        <f t="shared" si="1"/>
        <v>999</v>
      </c>
      <c r="R19" s="87"/>
    </row>
    <row r="20" spans="1:18" s="11" customFormat="1" ht="18.75" customHeight="1">
      <c r="A20" s="104">
        <v>14</v>
      </c>
      <c r="B20" s="85"/>
      <c r="C20" s="85"/>
      <c r="D20" s="86"/>
      <c r="E20" s="266"/>
      <c r="F20" s="126"/>
      <c r="G20" s="126"/>
      <c r="H20" s="86"/>
      <c r="I20" s="86"/>
      <c r="J20" s="87"/>
      <c r="K20" s="106"/>
      <c r="L20" s="127"/>
      <c r="M20" s="128">
        <f t="shared" si="0"/>
        <v>999</v>
      </c>
      <c r="N20" s="127"/>
      <c r="O20" s="86"/>
      <c r="P20" s="265"/>
      <c r="Q20" s="130">
        <f t="shared" si="1"/>
        <v>999</v>
      </c>
      <c r="R20" s="87"/>
    </row>
    <row r="21" spans="1:18" s="11" customFormat="1" ht="18.75" customHeight="1">
      <c r="A21" s="104">
        <v>15</v>
      </c>
      <c r="B21" s="85"/>
      <c r="C21" s="85"/>
      <c r="D21" s="86"/>
      <c r="E21" s="266"/>
      <c r="F21" s="126"/>
      <c r="G21" s="126"/>
      <c r="H21" s="86"/>
      <c r="I21" s="86"/>
      <c r="J21" s="87"/>
      <c r="K21" s="106"/>
      <c r="L21" s="127"/>
      <c r="M21" s="128">
        <f t="shared" si="0"/>
        <v>999</v>
      </c>
      <c r="N21" s="127"/>
      <c r="O21" s="86"/>
      <c r="P21" s="265"/>
      <c r="Q21" s="130">
        <f t="shared" si="1"/>
        <v>999</v>
      </c>
      <c r="R21" s="87"/>
    </row>
    <row r="22" spans="1:18" s="11" customFormat="1" ht="18.75" customHeight="1">
      <c r="A22" s="104">
        <v>16</v>
      </c>
      <c r="B22" s="85"/>
      <c r="C22" s="85"/>
      <c r="D22" s="86"/>
      <c r="E22" s="266"/>
      <c r="F22" s="126"/>
      <c r="G22" s="126"/>
      <c r="H22" s="86"/>
      <c r="I22" s="86"/>
      <c r="J22" s="87"/>
      <c r="K22" s="106"/>
      <c r="L22" s="127"/>
      <c r="M22" s="128">
        <f t="shared" si="0"/>
        <v>999</v>
      </c>
      <c r="N22" s="127"/>
      <c r="O22" s="86"/>
      <c r="P22" s="265"/>
      <c r="Q22" s="130">
        <f t="shared" si="1"/>
        <v>999</v>
      </c>
      <c r="R22" s="87"/>
    </row>
    <row r="23" spans="1:18" s="11" customFormat="1" ht="18.75" customHeight="1">
      <c r="A23" s="104">
        <v>17</v>
      </c>
      <c r="B23" s="85"/>
      <c r="C23" s="85"/>
      <c r="D23" s="86"/>
      <c r="E23" s="266"/>
      <c r="F23" s="126"/>
      <c r="G23" s="126"/>
      <c r="H23" s="86"/>
      <c r="I23" s="86"/>
      <c r="J23" s="87"/>
      <c r="K23" s="106"/>
      <c r="L23" s="127"/>
      <c r="M23" s="128">
        <f t="shared" si="0"/>
        <v>999</v>
      </c>
      <c r="N23" s="127"/>
      <c r="O23" s="86"/>
      <c r="P23" s="265"/>
      <c r="Q23" s="130">
        <f t="shared" si="1"/>
        <v>999</v>
      </c>
      <c r="R23" s="87"/>
    </row>
    <row r="24" spans="1:18" s="11" customFormat="1" ht="18.75" customHeight="1">
      <c r="A24" s="104">
        <v>18</v>
      </c>
      <c r="B24" s="85"/>
      <c r="C24" s="85"/>
      <c r="D24" s="86"/>
      <c r="E24" s="266"/>
      <c r="F24" s="126"/>
      <c r="G24" s="126"/>
      <c r="H24" s="86"/>
      <c r="I24" s="86"/>
      <c r="J24" s="87"/>
      <c r="K24" s="106"/>
      <c r="L24" s="127"/>
      <c r="M24" s="128">
        <f t="shared" si="0"/>
        <v>999</v>
      </c>
      <c r="N24" s="127"/>
      <c r="O24" s="86"/>
      <c r="P24" s="265"/>
      <c r="Q24" s="130">
        <f t="shared" si="1"/>
        <v>999</v>
      </c>
      <c r="R24" s="87"/>
    </row>
    <row r="25" spans="1:18" s="11" customFormat="1" ht="18.75" customHeight="1">
      <c r="A25" s="104">
        <v>19</v>
      </c>
      <c r="B25" s="85"/>
      <c r="C25" s="85"/>
      <c r="D25" s="86"/>
      <c r="E25" s="266"/>
      <c r="F25" s="126"/>
      <c r="G25" s="126"/>
      <c r="H25" s="86"/>
      <c r="I25" s="86"/>
      <c r="J25" s="87"/>
      <c r="K25" s="106"/>
      <c r="L25" s="127"/>
      <c r="M25" s="128">
        <f t="shared" si="0"/>
        <v>999</v>
      </c>
      <c r="N25" s="127"/>
      <c r="O25" s="86"/>
      <c r="P25" s="265"/>
      <c r="Q25" s="130">
        <f t="shared" si="1"/>
        <v>999</v>
      </c>
      <c r="R25" s="87"/>
    </row>
    <row r="26" spans="1:18" s="11" customFormat="1" ht="18.75" customHeight="1">
      <c r="A26" s="104">
        <v>20</v>
      </c>
      <c r="B26" s="85"/>
      <c r="C26" s="85"/>
      <c r="D26" s="86"/>
      <c r="E26" s="266"/>
      <c r="F26" s="126"/>
      <c r="G26" s="126"/>
      <c r="H26" s="86"/>
      <c r="I26" s="86"/>
      <c r="J26" s="87"/>
      <c r="K26" s="106"/>
      <c r="L26" s="127"/>
      <c r="M26" s="128">
        <f t="shared" si="0"/>
        <v>999</v>
      </c>
      <c r="N26" s="127"/>
      <c r="O26" s="86"/>
      <c r="P26" s="265"/>
      <c r="Q26" s="130">
        <f t="shared" si="1"/>
        <v>999</v>
      </c>
      <c r="R26" s="87"/>
    </row>
    <row r="27" spans="1:18" s="11" customFormat="1" ht="18.75" customHeight="1">
      <c r="A27" s="104">
        <v>21</v>
      </c>
      <c r="B27" s="85"/>
      <c r="C27" s="85"/>
      <c r="D27" s="86"/>
      <c r="E27" s="266"/>
      <c r="F27" s="126"/>
      <c r="G27" s="126"/>
      <c r="H27" s="86"/>
      <c r="I27" s="86"/>
      <c r="J27" s="87"/>
      <c r="K27" s="106"/>
      <c r="L27" s="127"/>
      <c r="M27" s="128">
        <f t="shared" si="0"/>
        <v>999</v>
      </c>
      <c r="N27" s="127"/>
      <c r="O27" s="86"/>
      <c r="P27" s="265"/>
      <c r="Q27" s="130">
        <f t="shared" si="1"/>
        <v>999</v>
      </c>
      <c r="R27" s="87"/>
    </row>
    <row r="28" spans="1:18" s="11" customFormat="1" ht="18.75" customHeight="1">
      <c r="A28" s="104">
        <v>22</v>
      </c>
      <c r="B28" s="85"/>
      <c r="C28" s="85"/>
      <c r="D28" s="86"/>
      <c r="E28" s="266"/>
      <c r="F28" s="126"/>
      <c r="G28" s="126"/>
      <c r="H28" s="86"/>
      <c r="I28" s="86"/>
      <c r="J28" s="87"/>
      <c r="K28" s="106"/>
      <c r="L28" s="127"/>
      <c r="M28" s="128">
        <f t="shared" si="0"/>
        <v>999</v>
      </c>
      <c r="N28" s="127"/>
      <c r="O28" s="86"/>
      <c r="P28" s="265"/>
      <c r="Q28" s="130">
        <f t="shared" si="1"/>
        <v>999</v>
      </c>
      <c r="R28" s="87"/>
    </row>
    <row r="29" spans="1:18" s="11" customFormat="1" ht="18.75" customHeight="1">
      <c r="A29" s="104">
        <v>23</v>
      </c>
      <c r="B29" s="85"/>
      <c r="C29" s="85"/>
      <c r="D29" s="86"/>
      <c r="E29" s="266"/>
      <c r="F29" s="126"/>
      <c r="G29" s="126"/>
      <c r="H29" s="86"/>
      <c r="I29" s="86"/>
      <c r="J29" s="87"/>
      <c r="K29" s="106"/>
      <c r="L29" s="127"/>
      <c r="M29" s="128">
        <f t="shared" si="0"/>
        <v>999</v>
      </c>
      <c r="N29" s="127"/>
      <c r="O29" s="86"/>
      <c r="P29" s="265"/>
      <c r="Q29" s="130">
        <f t="shared" si="1"/>
        <v>999</v>
      </c>
      <c r="R29" s="87"/>
    </row>
    <row r="30" spans="1:18" s="11" customFormat="1" ht="18.75" customHeight="1">
      <c r="A30" s="104">
        <v>24</v>
      </c>
      <c r="B30" s="85"/>
      <c r="C30" s="85"/>
      <c r="D30" s="86"/>
      <c r="E30" s="266"/>
      <c r="F30" s="126"/>
      <c r="G30" s="126"/>
      <c r="H30" s="86"/>
      <c r="I30" s="86"/>
      <c r="J30" s="87"/>
      <c r="K30" s="106"/>
      <c r="L30" s="127"/>
      <c r="M30" s="128">
        <f t="shared" si="0"/>
        <v>999</v>
      </c>
      <c r="N30" s="127"/>
      <c r="O30" s="86"/>
      <c r="P30" s="265"/>
      <c r="Q30" s="130">
        <f t="shared" si="1"/>
        <v>999</v>
      </c>
      <c r="R30" s="87"/>
    </row>
    <row r="31" spans="1:18" s="11" customFormat="1" ht="18.75" customHeight="1">
      <c r="A31" s="104">
        <v>25</v>
      </c>
      <c r="B31" s="85"/>
      <c r="C31" s="85"/>
      <c r="D31" s="86"/>
      <c r="E31" s="266"/>
      <c r="F31" s="126"/>
      <c r="G31" s="126"/>
      <c r="H31" s="86"/>
      <c r="I31" s="86"/>
      <c r="J31" s="87"/>
      <c r="K31" s="106"/>
      <c r="L31" s="127"/>
      <c r="M31" s="128">
        <f t="shared" si="0"/>
        <v>999</v>
      </c>
      <c r="N31" s="127"/>
      <c r="O31" s="86"/>
      <c r="P31" s="265"/>
      <c r="Q31" s="130">
        <f t="shared" si="1"/>
        <v>999</v>
      </c>
      <c r="R31" s="87"/>
    </row>
    <row r="32" spans="1:18" s="11" customFormat="1" ht="18.75" customHeight="1">
      <c r="A32" s="104">
        <v>26</v>
      </c>
      <c r="B32" s="85"/>
      <c r="C32" s="85"/>
      <c r="D32" s="86"/>
      <c r="E32" s="266"/>
      <c r="F32" s="126"/>
      <c r="G32" s="126"/>
      <c r="H32" s="86"/>
      <c r="I32" s="86"/>
      <c r="J32" s="87"/>
      <c r="K32" s="106"/>
      <c r="L32" s="127"/>
      <c r="M32" s="128">
        <f t="shared" si="0"/>
        <v>999</v>
      </c>
      <c r="N32" s="127"/>
      <c r="O32" s="86"/>
      <c r="P32" s="265"/>
      <c r="Q32" s="130">
        <f t="shared" si="1"/>
        <v>999</v>
      </c>
      <c r="R32" s="87"/>
    </row>
    <row r="33" spans="1:18" s="11" customFormat="1" ht="18.75" customHeight="1">
      <c r="A33" s="104">
        <v>27</v>
      </c>
      <c r="B33" s="85"/>
      <c r="C33" s="85"/>
      <c r="D33" s="86"/>
      <c r="E33" s="266"/>
      <c r="F33" s="126"/>
      <c r="G33" s="126"/>
      <c r="H33" s="86"/>
      <c r="I33" s="86"/>
      <c r="J33" s="87"/>
      <c r="K33" s="106"/>
      <c r="L33" s="127"/>
      <c r="M33" s="128">
        <f t="shared" si="0"/>
        <v>999</v>
      </c>
      <c r="N33" s="127"/>
      <c r="O33" s="86"/>
      <c r="P33" s="265"/>
      <c r="Q33" s="130">
        <f t="shared" si="1"/>
        <v>999</v>
      </c>
      <c r="R33" s="87"/>
    </row>
    <row r="34" spans="1:18" s="11" customFormat="1" ht="18.75" customHeight="1">
      <c r="A34" s="104">
        <v>28</v>
      </c>
      <c r="B34" s="85"/>
      <c r="C34" s="85"/>
      <c r="D34" s="86"/>
      <c r="E34" s="266"/>
      <c r="F34" s="126"/>
      <c r="G34" s="126"/>
      <c r="H34" s="86"/>
      <c r="I34" s="86"/>
      <c r="J34" s="87"/>
      <c r="K34" s="106"/>
      <c r="L34" s="127"/>
      <c r="M34" s="128">
        <f t="shared" si="0"/>
        <v>999</v>
      </c>
      <c r="N34" s="127"/>
      <c r="O34" s="86"/>
      <c r="P34" s="265"/>
      <c r="Q34" s="130">
        <f t="shared" si="1"/>
        <v>999</v>
      </c>
      <c r="R34" s="87"/>
    </row>
    <row r="35" spans="1:18" s="11" customFormat="1" ht="18.75" customHeight="1">
      <c r="A35" s="104">
        <v>29</v>
      </c>
      <c r="B35" s="85"/>
      <c r="C35" s="85"/>
      <c r="D35" s="86"/>
      <c r="E35" s="266"/>
      <c r="F35" s="126"/>
      <c r="G35" s="126"/>
      <c r="H35" s="86"/>
      <c r="I35" s="86"/>
      <c r="J35" s="87"/>
      <c r="K35" s="106"/>
      <c r="L35" s="127"/>
      <c r="M35" s="128">
        <f t="shared" si="0"/>
        <v>999</v>
      </c>
      <c r="N35" s="127"/>
      <c r="O35" s="86"/>
      <c r="P35" s="265"/>
      <c r="Q35" s="130">
        <f t="shared" si="1"/>
        <v>999</v>
      </c>
      <c r="R35" s="87"/>
    </row>
    <row r="36" spans="1:18" s="11" customFormat="1" ht="18.75" customHeight="1">
      <c r="A36" s="104">
        <v>30</v>
      </c>
      <c r="B36" s="85"/>
      <c r="C36" s="85"/>
      <c r="D36" s="86"/>
      <c r="E36" s="266"/>
      <c r="F36" s="126"/>
      <c r="G36" s="126"/>
      <c r="H36" s="86"/>
      <c r="I36" s="86"/>
      <c r="J36" s="87"/>
      <c r="K36" s="106"/>
      <c r="L36" s="127"/>
      <c r="M36" s="128">
        <f t="shared" si="0"/>
        <v>999</v>
      </c>
      <c r="N36" s="127"/>
      <c r="O36" s="86"/>
      <c r="P36" s="265"/>
      <c r="Q36" s="130">
        <f t="shared" si="1"/>
        <v>999</v>
      </c>
      <c r="R36" s="87"/>
    </row>
    <row r="37" spans="1:18" s="11" customFormat="1" ht="18.75" customHeight="1">
      <c r="A37" s="104">
        <v>31</v>
      </c>
      <c r="B37" s="85"/>
      <c r="C37" s="85"/>
      <c r="D37" s="86"/>
      <c r="E37" s="266"/>
      <c r="F37" s="126"/>
      <c r="G37" s="126"/>
      <c r="H37" s="86"/>
      <c r="I37" s="86"/>
      <c r="J37" s="87"/>
      <c r="K37" s="106"/>
      <c r="L37" s="127"/>
      <c r="M37" s="128">
        <f t="shared" si="0"/>
        <v>999</v>
      </c>
      <c r="N37" s="127"/>
      <c r="O37" s="86"/>
      <c r="P37" s="265"/>
      <c r="Q37" s="130">
        <f t="shared" si="1"/>
        <v>999</v>
      </c>
      <c r="R37" s="87"/>
    </row>
    <row r="38" spans="1:18" s="11" customFormat="1" ht="18.75" customHeight="1">
      <c r="A38" s="104">
        <v>32</v>
      </c>
      <c r="B38" s="85"/>
      <c r="C38" s="85"/>
      <c r="D38" s="86"/>
      <c r="E38" s="266"/>
      <c r="F38" s="126"/>
      <c r="G38" s="126"/>
      <c r="H38" s="86"/>
      <c r="I38" s="86"/>
      <c r="J38" s="87"/>
      <c r="K38" s="106"/>
      <c r="L38" s="127"/>
      <c r="M38" s="128">
        <f t="shared" si="0"/>
        <v>999</v>
      </c>
      <c r="N38" s="127"/>
      <c r="O38" s="86"/>
      <c r="P38" s="265"/>
      <c r="Q38" s="130">
        <f t="shared" si="1"/>
        <v>999</v>
      </c>
      <c r="R38" s="87"/>
    </row>
    <row r="39" spans="1:18" s="11" customFormat="1" ht="18.75" customHeight="1">
      <c r="A39" s="104">
        <v>33</v>
      </c>
      <c r="B39" s="85"/>
      <c r="C39" s="85"/>
      <c r="D39" s="86"/>
      <c r="E39" s="266"/>
      <c r="F39" s="126"/>
      <c r="G39" s="126"/>
      <c r="H39" s="86"/>
      <c r="I39" s="86"/>
      <c r="J39" s="87"/>
      <c r="K39" s="106"/>
      <c r="L39" s="127"/>
      <c r="M39" s="128">
        <f aca="true" t="shared" si="2" ref="M39:M70">IF(R39="",999,R39)</f>
        <v>999</v>
      </c>
      <c r="N39" s="127"/>
      <c r="O39" s="86"/>
      <c r="P39" s="265"/>
      <c r="Q39" s="130">
        <f aca="true" t="shared" si="3" ref="Q39:Q70">IF(O39="DA",1,IF(O39="WC",2,IF(O39="SE",3,IF(O39="Q",4,IF(O39="LL",5,999)))))</f>
        <v>999</v>
      </c>
      <c r="R39" s="87"/>
    </row>
    <row r="40" spans="1:18" s="11" customFormat="1" ht="18.75" customHeight="1">
      <c r="A40" s="104">
        <v>34</v>
      </c>
      <c r="B40" s="85"/>
      <c r="C40" s="85"/>
      <c r="D40" s="86"/>
      <c r="E40" s="266"/>
      <c r="F40" s="126"/>
      <c r="G40" s="126"/>
      <c r="H40" s="86"/>
      <c r="I40" s="86"/>
      <c r="J40" s="87"/>
      <c r="K40" s="106"/>
      <c r="L40" s="127"/>
      <c r="M40" s="128">
        <f t="shared" si="2"/>
        <v>999</v>
      </c>
      <c r="N40" s="127"/>
      <c r="O40" s="86"/>
      <c r="P40" s="265"/>
      <c r="Q40" s="130">
        <f t="shared" si="3"/>
        <v>999</v>
      </c>
      <c r="R40" s="87"/>
    </row>
    <row r="41" spans="1:18" s="11" customFormat="1" ht="18.75" customHeight="1">
      <c r="A41" s="104">
        <v>35</v>
      </c>
      <c r="B41" s="85"/>
      <c r="C41" s="85"/>
      <c r="D41" s="86"/>
      <c r="E41" s="266"/>
      <c r="F41" s="126"/>
      <c r="G41" s="126"/>
      <c r="H41" s="86"/>
      <c r="I41" s="86"/>
      <c r="J41" s="87"/>
      <c r="K41" s="106"/>
      <c r="L41" s="127"/>
      <c r="M41" s="128">
        <f t="shared" si="2"/>
        <v>999</v>
      </c>
      <c r="N41" s="127"/>
      <c r="O41" s="86"/>
      <c r="P41" s="265"/>
      <c r="Q41" s="130">
        <f t="shared" si="3"/>
        <v>999</v>
      </c>
      <c r="R41" s="87"/>
    </row>
    <row r="42" spans="1:18" s="11" customFormat="1" ht="18.75" customHeight="1">
      <c r="A42" s="104">
        <v>36</v>
      </c>
      <c r="B42" s="85"/>
      <c r="C42" s="85"/>
      <c r="D42" s="86"/>
      <c r="E42" s="266"/>
      <c r="F42" s="126"/>
      <c r="G42" s="126"/>
      <c r="H42" s="86"/>
      <c r="I42" s="86"/>
      <c r="J42" s="87"/>
      <c r="K42" s="106"/>
      <c r="L42" s="127"/>
      <c r="M42" s="128">
        <f t="shared" si="2"/>
        <v>999</v>
      </c>
      <c r="N42" s="127"/>
      <c r="O42" s="86"/>
      <c r="P42" s="265"/>
      <c r="Q42" s="130">
        <f t="shared" si="3"/>
        <v>999</v>
      </c>
      <c r="R42" s="87"/>
    </row>
    <row r="43" spans="1:18" s="11" customFormat="1" ht="18.75" customHeight="1">
      <c r="A43" s="104">
        <v>37</v>
      </c>
      <c r="B43" s="85"/>
      <c r="C43" s="85"/>
      <c r="D43" s="86"/>
      <c r="E43" s="266"/>
      <c r="F43" s="126"/>
      <c r="G43" s="126"/>
      <c r="H43" s="86"/>
      <c r="I43" s="86"/>
      <c r="J43" s="87"/>
      <c r="K43" s="106"/>
      <c r="L43" s="127"/>
      <c r="M43" s="128">
        <f t="shared" si="2"/>
        <v>999</v>
      </c>
      <c r="N43" s="127"/>
      <c r="O43" s="86"/>
      <c r="P43" s="265"/>
      <c r="Q43" s="130">
        <f t="shared" si="3"/>
        <v>999</v>
      </c>
      <c r="R43" s="87"/>
    </row>
    <row r="44" spans="1:18" s="11" customFormat="1" ht="18.75" customHeight="1">
      <c r="A44" s="104">
        <v>38</v>
      </c>
      <c r="B44" s="85"/>
      <c r="C44" s="85"/>
      <c r="D44" s="86"/>
      <c r="E44" s="266"/>
      <c r="F44" s="126"/>
      <c r="G44" s="126"/>
      <c r="H44" s="86"/>
      <c r="I44" s="86"/>
      <c r="J44" s="87"/>
      <c r="K44" s="106"/>
      <c r="L44" s="127"/>
      <c r="M44" s="128">
        <f t="shared" si="2"/>
        <v>999</v>
      </c>
      <c r="N44" s="127"/>
      <c r="O44" s="86"/>
      <c r="P44" s="265"/>
      <c r="Q44" s="130">
        <f t="shared" si="3"/>
        <v>999</v>
      </c>
      <c r="R44" s="87"/>
    </row>
    <row r="45" spans="1:18" s="11" customFormat="1" ht="18.75" customHeight="1">
      <c r="A45" s="104">
        <v>39</v>
      </c>
      <c r="B45" s="85"/>
      <c r="C45" s="85"/>
      <c r="D45" s="86"/>
      <c r="E45" s="266"/>
      <c r="F45" s="126"/>
      <c r="G45" s="126"/>
      <c r="H45" s="86"/>
      <c r="I45" s="86"/>
      <c r="J45" s="87"/>
      <c r="K45" s="106"/>
      <c r="L45" s="127"/>
      <c r="M45" s="128">
        <f t="shared" si="2"/>
        <v>999</v>
      </c>
      <c r="N45" s="127"/>
      <c r="O45" s="86"/>
      <c r="P45" s="265"/>
      <c r="Q45" s="130">
        <f t="shared" si="3"/>
        <v>999</v>
      </c>
      <c r="R45" s="87"/>
    </row>
    <row r="46" spans="1:18" s="11" customFormat="1" ht="18.75" customHeight="1">
      <c r="A46" s="104">
        <v>40</v>
      </c>
      <c r="B46" s="85"/>
      <c r="C46" s="85"/>
      <c r="D46" s="86"/>
      <c r="E46" s="266"/>
      <c r="F46" s="126"/>
      <c r="G46" s="126"/>
      <c r="H46" s="86"/>
      <c r="I46" s="86"/>
      <c r="J46" s="87"/>
      <c r="K46" s="106"/>
      <c r="L46" s="127"/>
      <c r="M46" s="128">
        <f t="shared" si="2"/>
        <v>999</v>
      </c>
      <c r="N46" s="127"/>
      <c r="O46" s="86"/>
      <c r="P46" s="265"/>
      <c r="Q46" s="130">
        <f t="shared" si="3"/>
        <v>999</v>
      </c>
      <c r="R46" s="87"/>
    </row>
    <row r="47" spans="1:18" s="11" customFormat="1" ht="18.75" customHeight="1">
      <c r="A47" s="104">
        <v>41</v>
      </c>
      <c r="B47" s="85"/>
      <c r="C47" s="85"/>
      <c r="D47" s="86"/>
      <c r="E47" s="266"/>
      <c r="F47" s="126"/>
      <c r="G47" s="126"/>
      <c r="H47" s="86"/>
      <c r="I47" s="86"/>
      <c r="J47" s="87"/>
      <c r="K47" s="106"/>
      <c r="L47" s="127"/>
      <c r="M47" s="128">
        <f t="shared" si="2"/>
        <v>999</v>
      </c>
      <c r="N47" s="127"/>
      <c r="O47" s="86"/>
      <c r="P47" s="265"/>
      <c r="Q47" s="130">
        <f t="shared" si="3"/>
        <v>999</v>
      </c>
      <c r="R47" s="87"/>
    </row>
    <row r="48" spans="1:18" s="11" customFormat="1" ht="18.75" customHeight="1">
      <c r="A48" s="104">
        <v>42</v>
      </c>
      <c r="B48" s="85"/>
      <c r="C48" s="85"/>
      <c r="D48" s="86"/>
      <c r="E48" s="266"/>
      <c r="F48" s="126"/>
      <c r="G48" s="126"/>
      <c r="H48" s="86"/>
      <c r="I48" s="86"/>
      <c r="J48" s="87"/>
      <c r="K48" s="106"/>
      <c r="L48" s="127"/>
      <c r="M48" s="128">
        <f t="shared" si="2"/>
        <v>999</v>
      </c>
      <c r="N48" s="127"/>
      <c r="O48" s="86"/>
      <c r="P48" s="265"/>
      <c r="Q48" s="130">
        <f t="shared" si="3"/>
        <v>999</v>
      </c>
      <c r="R48" s="87"/>
    </row>
    <row r="49" spans="1:18" s="11" customFormat="1" ht="18.75" customHeight="1">
      <c r="A49" s="104">
        <v>43</v>
      </c>
      <c r="B49" s="85"/>
      <c r="C49" s="85"/>
      <c r="D49" s="86"/>
      <c r="E49" s="266"/>
      <c r="F49" s="126"/>
      <c r="G49" s="126"/>
      <c r="H49" s="86"/>
      <c r="I49" s="86"/>
      <c r="J49" s="87"/>
      <c r="K49" s="106"/>
      <c r="L49" s="127"/>
      <c r="M49" s="128">
        <f t="shared" si="2"/>
        <v>999</v>
      </c>
      <c r="N49" s="127"/>
      <c r="O49" s="86"/>
      <c r="P49" s="265"/>
      <c r="Q49" s="130">
        <f t="shared" si="3"/>
        <v>999</v>
      </c>
      <c r="R49" s="87"/>
    </row>
    <row r="50" spans="1:18" s="11" customFormat="1" ht="18.75" customHeight="1">
      <c r="A50" s="104">
        <v>44</v>
      </c>
      <c r="B50" s="85"/>
      <c r="C50" s="85"/>
      <c r="D50" s="86"/>
      <c r="E50" s="266"/>
      <c r="F50" s="126"/>
      <c r="G50" s="126"/>
      <c r="H50" s="86"/>
      <c r="I50" s="86"/>
      <c r="J50" s="87"/>
      <c r="K50" s="106"/>
      <c r="L50" s="127"/>
      <c r="M50" s="128">
        <f t="shared" si="2"/>
        <v>999</v>
      </c>
      <c r="N50" s="127"/>
      <c r="O50" s="86"/>
      <c r="P50" s="265"/>
      <c r="Q50" s="130">
        <f t="shared" si="3"/>
        <v>999</v>
      </c>
      <c r="R50" s="87"/>
    </row>
    <row r="51" spans="1:18" s="11" customFormat="1" ht="18.75" customHeight="1">
      <c r="A51" s="104">
        <v>45</v>
      </c>
      <c r="B51" s="85"/>
      <c r="C51" s="85"/>
      <c r="D51" s="86"/>
      <c r="E51" s="266"/>
      <c r="F51" s="126"/>
      <c r="G51" s="126"/>
      <c r="H51" s="86"/>
      <c r="I51" s="86"/>
      <c r="J51" s="87"/>
      <c r="K51" s="106"/>
      <c r="L51" s="127"/>
      <c r="M51" s="128">
        <f t="shared" si="2"/>
        <v>999</v>
      </c>
      <c r="N51" s="127"/>
      <c r="O51" s="86"/>
      <c r="P51" s="265"/>
      <c r="Q51" s="130">
        <f t="shared" si="3"/>
        <v>999</v>
      </c>
      <c r="R51" s="87"/>
    </row>
    <row r="52" spans="1:18" s="11" customFormat="1" ht="18.75" customHeight="1">
      <c r="A52" s="104">
        <v>46</v>
      </c>
      <c r="B52" s="85"/>
      <c r="C52" s="85"/>
      <c r="D52" s="86"/>
      <c r="E52" s="266"/>
      <c r="F52" s="126"/>
      <c r="G52" s="126"/>
      <c r="H52" s="86"/>
      <c r="I52" s="86"/>
      <c r="J52" s="87"/>
      <c r="K52" s="106"/>
      <c r="L52" s="127"/>
      <c r="M52" s="128">
        <f t="shared" si="2"/>
        <v>999</v>
      </c>
      <c r="N52" s="127"/>
      <c r="O52" s="86"/>
      <c r="P52" s="265"/>
      <c r="Q52" s="130">
        <f t="shared" si="3"/>
        <v>999</v>
      </c>
      <c r="R52" s="87"/>
    </row>
    <row r="53" spans="1:18" s="11" customFormat="1" ht="18.75" customHeight="1">
      <c r="A53" s="104">
        <v>47</v>
      </c>
      <c r="B53" s="85"/>
      <c r="C53" s="85"/>
      <c r="D53" s="86"/>
      <c r="E53" s="266"/>
      <c r="F53" s="126"/>
      <c r="G53" s="126"/>
      <c r="H53" s="86"/>
      <c r="I53" s="86"/>
      <c r="J53" s="87"/>
      <c r="K53" s="106"/>
      <c r="L53" s="127"/>
      <c r="M53" s="128">
        <f t="shared" si="2"/>
        <v>999</v>
      </c>
      <c r="N53" s="127"/>
      <c r="O53" s="86"/>
      <c r="P53" s="265"/>
      <c r="Q53" s="130">
        <f t="shared" si="3"/>
        <v>999</v>
      </c>
      <c r="R53" s="87"/>
    </row>
    <row r="54" spans="1:18" s="11" customFormat="1" ht="18.75" customHeight="1">
      <c r="A54" s="104">
        <v>48</v>
      </c>
      <c r="B54" s="85"/>
      <c r="C54" s="85"/>
      <c r="D54" s="86"/>
      <c r="E54" s="266"/>
      <c r="F54" s="126"/>
      <c r="G54" s="126"/>
      <c r="H54" s="86"/>
      <c r="I54" s="86"/>
      <c r="J54" s="87"/>
      <c r="K54" s="106"/>
      <c r="L54" s="127"/>
      <c r="M54" s="128">
        <f t="shared" si="2"/>
        <v>999</v>
      </c>
      <c r="N54" s="127"/>
      <c r="O54" s="86"/>
      <c r="P54" s="265"/>
      <c r="Q54" s="130">
        <f t="shared" si="3"/>
        <v>999</v>
      </c>
      <c r="R54" s="87"/>
    </row>
    <row r="55" spans="1:18" s="11" customFormat="1" ht="18.75" customHeight="1">
      <c r="A55" s="104">
        <v>49</v>
      </c>
      <c r="B55" s="85"/>
      <c r="C55" s="85"/>
      <c r="D55" s="86"/>
      <c r="E55" s="266"/>
      <c r="F55" s="126"/>
      <c r="G55" s="126"/>
      <c r="H55" s="86"/>
      <c r="I55" s="86"/>
      <c r="J55" s="87"/>
      <c r="K55" s="106"/>
      <c r="L55" s="127"/>
      <c r="M55" s="128">
        <f t="shared" si="2"/>
        <v>999</v>
      </c>
      <c r="N55" s="127"/>
      <c r="O55" s="86"/>
      <c r="P55" s="265"/>
      <c r="Q55" s="130">
        <f t="shared" si="3"/>
        <v>999</v>
      </c>
      <c r="R55" s="87"/>
    </row>
    <row r="56" spans="1:18" s="11" customFormat="1" ht="18.75" customHeight="1">
      <c r="A56" s="104">
        <v>50</v>
      </c>
      <c r="B56" s="85"/>
      <c r="C56" s="85"/>
      <c r="D56" s="86"/>
      <c r="E56" s="266"/>
      <c r="F56" s="126"/>
      <c r="G56" s="126"/>
      <c r="H56" s="86"/>
      <c r="I56" s="86"/>
      <c r="J56" s="87"/>
      <c r="K56" s="106"/>
      <c r="L56" s="127"/>
      <c r="M56" s="128">
        <f t="shared" si="2"/>
        <v>999</v>
      </c>
      <c r="N56" s="127"/>
      <c r="O56" s="86"/>
      <c r="P56" s="265"/>
      <c r="Q56" s="130">
        <f t="shared" si="3"/>
        <v>999</v>
      </c>
      <c r="R56" s="87"/>
    </row>
    <row r="57" spans="1:18" s="11" customFormat="1" ht="18.75" customHeight="1">
      <c r="A57" s="104">
        <v>51</v>
      </c>
      <c r="B57" s="85"/>
      <c r="C57" s="85"/>
      <c r="D57" s="86"/>
      <c r="E57" s="266"/>
      <c r="F57" s="126"/>
      <c r="G57" s="126"/>
      <c r="H57" s="86"/>
      <c r="I57" s="86"/>
      <c r="J57" s="87"/>
      <c r="K57" s="106"/>
      <c r="L57" s="127"/>
      <c r="M57" s="128">
        <f t="shared" si="2"/>
        <v>999</v>
      </c>
      <c r="N57" s="127"/>
      <c r="O57" s="86"/>
      <c r="P57" s="265"/>
      <c r="Q57" s="130">
        <f t="shared" si="3"/>
        <v>999</v>
      </c>
      <c r="R57" s="87"/>
    </row>
    <row r="58" spans="1:18" s="11" customFormat="1" ht="18.75" customHeight="1">
      <c r="A58" s="104">
        <v>52</v>
      </c>
      <c r="B58" s="85"/>
      <c r="C58" s="85"/>
      <c r="D58" s="86"/>
      <c r="E58" s="266"/>
      <c r="F58" s="126"/>
      <c r="G58" s="126"/>
      <c r="H58" s="86"/>
      <c r="I58" s="86"/>
      <c r="J58" s="87"/>
      <c r="K58" s="106"/>
      <c r="L58" s="127"/>
      <c r="M58" s="128">
        <f t="shared" si="2"/>
        <v>999</v>
      </c>
      <c r="N58" s="127"/>
      <c r="O58" s="86"/>
      <c r="P58" s="265"/>
      <c r="Q58" s="130">
        <f t="shared" si="3"/>
        <v>999</v>
      </c>
      <c r="R58" s="87"/>
    </row>
    <row r="59" spans="1:18" s="11" customFormat="1" ht="18.75" customHeight="1">
      <c r="A59" s="104">
        <v>53</v>
      </c>
      <c r="B59" s="85"/>
      <c r="C59" s="85"/>
      <c r="D59" s="86"/>
      <c r="E59" s="266"/>
      <c r="F59" s="126"/>
      <c r="G59" s="126"/>
      <c r="H59" s="86"/>
      <c r="I59" s="86"/>
      <c r="J59" s="87"/>
      <c r="K59" s="106"/>
      <c r="L59" s="127"/>
      <c r="M59" s="128">
        <f t="shared" si="2"/>
        <v>999</v>
      </c>
      <c r="N59" s="127"/>
      <c r="O59" s="86"/>
      <c r="P59" s="265"/>
      <c r="Q59" s="130">
        <f t="shared" si="3"/>
        <v>999</v>
      </c>
      <c r="R59" s="87"/>
    </row>
    <row r="60" spans="1:18" s="11" customFormat="1" ht="18.75" customHeight="1">
      <c r="A60" s="104">
        <v>54</v>
      </c>
      <c r="B60" s="85"/>
      <c r="C60" s="85"/>
      <c r="D60" s="86"/>
      <c r="E60" s="266"/>
      <c r="F60" s="126"/>
      <c r="G60" s="126"/>
      <c r="H60" s="86"/>
      <c r="I60" s="86"/>
      <c r="J60" s="87"/>
      <c r="K60" s="106"/>
      <c r="L60" s="127"/>
      <c r="M60" s="128">
        <f t="shared" si="2"/>
        <v>999</v>
      </c>
      <c r="N60" s="127"/>
      <c r="O60" s="86"/>
      <c r="P60" s="265"/>
      <c r="Q60" s="130">
        <f t="shared" si="3"/>
        <v>999</v>
      </c>
      <c r="R60" s="87"/>
    </row>
    <row r="61" spans="1:18" s="11" customFormat="1" ht="18.75" customHeight="1">
      <c r="A61" s="104">
        <v>55</v>
      </c>
      <c r="B61" s="85"/>
      <c r="C61" s="85"/>
      <c r="D61" s="86"/>
      <c r="E61" s="266"/>
      <c r="F61" s="126"/>
      <c r="G61" s="126"/>
      <c r="H61" s="86"/>
      <c r="I61" s="86"/>
      <c r="J61" s="87"/>
      <c r="K61" s="106"/>
      <c r="L61" s="127"/>
      <c r="M61" s="128">
        <f t="shared" si="2"/>
        <v>999</v>
      </c>
      <c r="N61" s="127"/>
      <c r="O61" s="86"/>
      <c r="P61" s="265"/>
      <c r="Q61" s="130">
        <f t="shared" si="3"/>
        <v>999</v>
      </c>
      <c r="R61" s="87"/>
    </row>
    <row r="62" spans="1:18" s="11" customFormat="1" ht="18.75" customHeight="1">
      <c r="A62" s="104">
        <v>56</v>
      </c>
      <c r="B62" s="85"/>
      <c r="C62" s="85"/>
      <c r="D62" s="86"/>
      <c r="E62" s="266"/>
      <c r="F62" s="126"/>
      <c r="G62" s="126"/>
      <c r="H62" s="86"/>
      <c r="I62" s="86"/>
      <c r="J62" s="87"/>
      <c r="K62" s="106"/>
      <c r="L62" s="127"/>
      <c r="M62" s="128">
        <f t="shared" si="2"/>
        <v>999</v>
      </c>
      <c r="N62" s="127"/>
      <c r="O62" s="86"/>
      <c r="P62" s="265"/>
      <c r="Q62" s="130">
        <f t="shared" si="3"/>
        <v>999</v>
      </c>
      <c r="R62" s="87"/>
    </row>
    <row r="63" spans="1:18" s="11" customFormat="1" ht="18.75" customHeight="1">
      <c r="A63" s="104">
        <v>57</v>
      </c>
      <c r="B63" s="85"/>
      <c r="C63" s="85"/>
      <c r="D63" s="86"/>
      <c r="E63" s="266"/>
      <c r="F63" s="126"/>
      <c r="G63" s="126"/>
      <c r="H63" s="86"/>
      <c r="I63" s="86"/>
      <c r="J63" s="87"/>
      <c r="K63" s="106"/>
      <c r="L63" s="127"/>
      <c r="M63" s="128">
        <f t="shared" si="2"/>
        <v>999</v>
      </c>
      <c r="N63" s="127"/>
      <c r="O63" s="86"/>
      <c r="P63" s="265"/>
      <c r="Q63" s="130">
        <f t="shared" si="3"/>
        <v>999</v>
      </c>
      <c r="R63" s="87"/>
    </row>
    <row r="64" spans="1:18" s="11" customFormat="1" ht="18.75" customHeight="1">
      <c r="A64" s="104">
        <v>58</v>
      </c>
      <c r="B64" s="85"/>
      <c r="C64" s="85"/>
      <c r="D64" s="86"/>
      <c r="E64" s="266"/>
      <c r="F64" s="126"/>
      <c r="G64" s="126"/>
      <c r="H64" s="86"/>
      <c r="I64" s="86"/>
      <c r="J64" s="87"/>
      <c r="K64" s="106"/>
      <c r="L64" s="127"/>
      <c r="M64" s="128">
        <f t="shared" si="2"/>
        <v>999</v>
      </c>
      <c r="N64" s="127"/>
      <c r="O64" s="86"/>
      <c r="P64" s="265"/>
      <c r="Q64" s="130">
        <f t="shared" si="3"/>
        <v>999</v>
      </c>
      <c r="R64" s="87"/>
    </row>
    <row r="65" spans="1:18" s="11" customFormat="1" ht="18.75" customHeight="1">
      <c r="A65" s="104">
        <v>59</v>
      </c>
      <c r="B65" s="85"/>
      <c r="C65" s="85"/>
      <c r="D65" s="86"/>
      <c r="E65" s="266"/>
      <c r="F65" s="126"/>
      <c r="G65" s="126"/>
      <c r="H65" s="86"/>
      <c r="I65" s="86"/>
      <c r="J65" s="87"/>
      <c r="K65" s="106"/>
      <c r="L65" s="127"/>
      <c r="M65" s="128">
        <f t="shared" si="2"/>
        <v>999</v>
      </c>
      <c r="N65" s="127"/>
      <c r="O65" s="86"/>
      <c r="P65" s="265"/>
      <c r="Q65" s="130">
        <f t="shared" si="3"/>
        <v>999</v>
      </c>
      <c r="R65" s="87"/>
    </row>
    <row r="66" spans="1:18" s="11" customFormat="1" ht="18.75" customHeight="1">
      <c r="A66" s="104">
        <v>60</v>
      </c>
      <c r="B66" s="85"/>
      <c r="C66" s="85"/>
      <c r="D66" s="86"/>
      <c r="E66" s="266"/>
      <c r="F66" s="126"/>
      <c r="G66" s="126"/>
      <c r="H66" s="86"/>
      <c r="I66" s="86"/>
      <c r="J66" s="87"/>
      <c r="K66" s="106"/>
      <c r="L66" s="127"/>
      <c r="M66" s="128">
        <f t="shared" si="2"/>
        <v>999</v>
      </c>
      <c r="N66" s="127"/>
      <c r="O66" s="86"/>
      <c r="P66" s="265"/>
      <c r="Q66" s="130">
        <f t="shared" si="3"/>
        <v>999</v>
      </c>
      <c r="R66" s="87"/>
    </row>
    <row r="67" spans="1:18" s="11" customFormat="1" ht="18.75" customHeight="1">
      <c r="A67" s="104">
        <v>61</v>
      </c>
      <c r="B67" s="85"/>
      <c r="C67" s="85"/>
      <c r="D67" s="86"/>
      <c r="E67" s="266"/>
      <c r="F67" s="126"/>
      <c r="G67" s="126"/>
      <c r="H67" s="86"/>
      <c r="I67" s="86"/>
      <c r="J67" s="87"/>
      <c r="K67" s="106"/>
      <c r="L67" s="127"/>
      <c r="M67" s="128">
        <f t="shared" si="2"/>
        <v>999</v>
      </c>
      <c r="N67" s="127"/>
      <c r="O67" s="86"/>
      <c r="P67" s="265"/>
      <c r="Q67" s="130">
        <f t="shared" si="3"/>
        <v>999</v>
      </c>
      <c r="R67" s="87"/>
    </row>
    <row r="68" spans="1:18" s="11" customFormat="1" ht="18.75" customHeight="1">
      <c r="A68" s="104">
        <v>62</v>
      </c>
      <c r="B68" s="85"/>
      <c r="C68" s="85"/>
      <c r="D68" s="86"/>
      <c r="E68" s="266"/>
      <c r="F68" s="126"/>
      <c r="G68" s="126"/>
      <c r="H68" s="86"/>
      <c r="I68" s="86"/>
      <c r="J68" s="87"/>
      <c r="K68" s="106"/>
      <c r="L68" s="127"/>
      <c r="M68" s="128">
        <f t="shared" si="2"/>
        <v>999</v>
      </c>
      <c r="N68" s="127"/>
      <c r="O68" s="86"/>
      <c r="P68" s="265"/>
      <c r="Q68" s="130">
        <f t="shared" si="3"/>
        <v>999</v>
      </c>
      <c r="R68" s="87"/>
    </row>
    <row r="69" spans="1:18" s="11" customFormat="1" ht="18.75" customHeight="1">
      <c r="A69" s="104">
        <v>63</v>
      </c>
      <c r="B69" s="85"/>
      <c r="C69" s="85"/>
      <c r="D69" s="86"/>
      <c r="E69" s="266"/>
      <c r="F69" s="126"/>
      <c r="G69" s="126"/>
      <c r="H69" s="86"/>
      <c r="I69" s="86"/>
      <c r="J69" s="87"/>
      <c r="K69" s="106"/>
      <c r="L69" s="127"/>
      <c r="M69" s="128">
        <f t="shared" si="2"/>
        <v>999</v>
      </c>
      <c r="N69" s="127"/>
      <c r="O69" s="86"/>
      <c r="P69" s="265"/>
      <c r="Q69" s="130">
        <f t="shared" si="3"/>
        <v>999</v>
      </c>
      <c r="R69" s="87"/>
    </row>
    <row r="70" spans="1:18" s="11" customFormat="1" ht="18.75" customHeight="1">
      <c r="A70" s="104">
        <v>64</v>
      </c>
      <c r="B70" s="85"/>
      <c r="C70" s="85"/>
      <c r="D70" s="86"/>
      <c r="E70" s="266"/>
      <c r="F70" s="126"/>
      <c r="G70" s="126"/>
      <c r="H70" s="86"/>
      <c r="I70" s="86"/>
      <c r="J70" s="87"/>
      <c r="K70" s="106"/>
      <c r="L70" s="127"/>
      <c r="M70" s="128">
        <f t="shared" si="2"/>
        <v>999</v>
      </c>
      <c r="N70" s="127"/>
      <c r="O70" s="86"/>
      <c r="P70" s="265"/>
      <c r="Q70" s="130">
        <f t="shared" si="3"/>
        <v>999</v>
      </c>
      <c r="R70" s="87"/>
    </row>
    <row r="71" spans="1:18" s="11" customFormat="1" ht="18.75" customHeight="1">
      <c r="A71" s="104">
        <v>65</v>
      </c>
      <c r="B71" s="85"/>
      <c r="C71" s="85"/>
      <c r="D71" s="86"/>
      <c r="E71" s="266"/>
      <c r="F71" s="126"/>
      <c r="G71" s="126"/>
      <c r="H71" s="86"/>
      <c r="I71" s="86"/>
      <c r="J71" s="87"/>
      <c r="K71" s="106"/>
      <c r="L71" s="127"/>
      <c r="M71" s="128">
        <f aca="true" t="shared" si="4" ref="M71:M102">IF(R71="",999,R71)</f>
        <v>999</v>
      </c>
      <c r="N71" s="127"/>
      <c r="O71" s="86"/>
      <c r="P71" s="265"/>
      <c r="Q71" s="130">
        <f aca="true" t="shared" si="5" ref="Q71:Q102">IF(O71="DA",1,IF(O71="WC",2,IF(O71="SE",3,IF(O71="Q",4,IF(O71="LL",5,999)))))</f>
        <v>999</v>
      </c>
      <c r="R71" s="87"/>
    </row>
    <row r="72" spans="1:18" s="11" customFormat="1" ht="18.75" customHeight="1">
      <c r="A72" s="104">
        <v>66</v>
      </c>
      <c r="B72" s="85"/>
      <c r="C72" s="85"/>
      <c r="D72" s="86"/>
      <c r="E72" s="266"/>
      <c r="F72" s="126"/>
      <c r="G72" s="126"/>
      <c r="H72" s="86"/>
      <c r="I72" s="86"/>
      <c r="J72" s="87"/>
      <c r="K72" s="106"/>
      <c r="L72" s="127"/>
      <c r="M72" s="128">
        <f t="shared" si="4"/>
        <v>999</v>
      </c>
      <c r="N72" s="127"/>
      <c r="O72" s="86"/>
      <c r="P72" s="265"/>
      <c r="Q72" s="130">
        <f t="shared" si="5"/>
        <v>999</v>
      </c>
      <c r="R72" s="87"/>
    </row>
    <row r="73" spans="1:18" s="11" customFormat="1" ht="18.75" customHeight="1">
      <c r="A73" s="104">
        <v>67</v>
      </c>
      <c r="B73" s="85"/>
      <c r="C73" s="85"/>
      <c r="D73" s="86"/>
      <c r="E73" s="266"/>
      <c r="F73" s="126"/>
      <c r="G73" s="126"/>
      <c r="H73" s="86"/>
      <c r="I73" s="86"/>
      <c r="J73" s="87"/>
      <c r="K73" s="106"/>
      <c r="L73" s="127"/>
      <c r="M73" s="128">
        <f t="shared" si="4"/>
        <v>999</v>
      </c>
      <c r="N73" s="127"/>
      <c r="O73" s="86"/>
      <c r="P73" s="265"/>
      <c r="Q73" s="130">
        <f t="shared" si="5"/>
        <v>999</v>
      </c>
      <c r="R73" s="87"/>
    </row>
    <row r="74" spans="1:18" s="11" customFormat="1" ht="18.75" customHeight="1">
      <c r="A74" s="104">
        <v>68</v>
      </c>
      <c r="B74" s="85"/>
      <c r="C74" s="85"/>
      <c r="D74" s="86"/>
      <c r="E74" s="266"/>
      <c r="F74" s="126"/>
      <c r="G74" s="126"/>
      <c r="H74" s="86"/>
      <c r="I74" s="86"/>
      <c r="J74" s="87"/>
      <c r="K74" s="106"/>
      <c r="L74" s="127"/>
      <c r="M74" s="128">
        <f t="shared" si="4"/>
        <v>999</v>
      </c>
      <c r="N74" s="127"/>
      <c r="O74" s="86"/>
      <c r="P74" s="265"/>
      <c r="Q74" s="130">
        <f t="shared" si="5"/>
        <v>999</v>
      </c>
      <c r="R74" s="87"/>
    </row>
    <row r="75" spans="1:18" s="11" customFormat="1" ht="18.75" customHeight="1">
      <c r="A75" s="104">
        <v>69</v>
      </c>
      <c r="B75" s="85"/>
      <c r="C75" s="85"/>
      <c r="D75" s="86"/>
      <c r="E75" s="266"/>
      <c r="F75" s="126"/>
      <c r="G75" s="126"/>
      <c r="H75" s="86"/>
      <c r="I75" s="86"/>
      <c r="J75" s="87"/>
      <c r="K75" s="106"/>
      <c r="L75" s="127"/>
      <c r="M75" s="128">
        <f t="shared" si="4"/>
        <v>999</v>
      </c>
      <c r="N75" s="127"/>
      <c r="O75" s="86"/>
      <c r="P75" s="265"/>
      <c r="Q75" s="130">
        <f t="shared" si="5"/>
        <v>999</v>
      </c>
      <c r="R75" s="87"/>
    </row>
    <row r="76" spans="1:18" s="11" customFormat="1" ht="18.75" customHeight="1">
      <c r="A76" s="104">
        <v>70</v>
      </c>
      <c r="B76" s="85"/>
      <c r="C76" s="85"/>
      <c r="D76" s="86"/>
      <c r="E76" s="266"/>
      <c r="F76" s="126"/>
      <c r="G76" s="126"/>
      <c r="H76" s="86"/>
      <c r="I76" s="86"/>
      <c r="J76" s="87"/>
      <c r="K76" s="106"/>
      <c r="L76" s="127"/>
      <c r="M76" s="128">
        <f t="shared" si="4"/>
        <v>999</v>
      </c>
      <c r="N76" s="127"/>
      <c r="O76" s="86"/>
      <c r="P76" s="265"/>
      <c r="Q76" s="130">
        <f t="shared" si="5"/>
        <v>999</v>
      </c>
      <c r="R76" s="87"/>
    </row>
    <row r="77" spans="1:18" s="11" customFormat="1" ht="18.75" customHeight="1">
      <c r="A77" s="104">
        <v>71</v>
      </c>
      <c r="B77" s="85"/>
      <c r="C77" s="85"/>
      <c r="D77" s="86"/>
      <c r="E77" s="266"/>
      <c r="F77" s="126"/>
      <c r="G77" s="126"/>
      <c r="H77" s="86"/>
      <c r="I77" s="86"/>
      <c r="J77" s="87"/>
      <c r="K77" s="106"/>
      <c r="L77" s="127"/>
      <c r="M77" s="128">
        <f t="shared" si="4"/>
        <v>999</v>
      </c>
      <c r="N77" s="127"/>
      <c r="O77" s="86"/>
      <c r="P77" s="265"/>
      <c r="Q77" s="130">
        <f t="shared" si="5"/>
        <v>999</v>
      </c>
      <c r="R77" s="87"/>
    </row>
    <row r="78" spans="1:18" s="11" customFormat="1" ht="18.75" customHeight="1">
      <c r="A78" s="104">
        <v>72</v>
      </c>
      <c r="B78" s="85"/>
      <c r="C78" s="85"/>
      <c r="D78" s="86"/>
      <c r="E78" s="266"/>
      <c r="F78" s="126"/>
      <c r="G78" s="126"/>
      <c r="H78" s="86"/>
      <c r="I78" s="86"/>
      <c r="J78" s="87"/>
      <c r="K78" s="106"/>
      <c r="L78" s="127"/>
      <c r="M78" s="128">
        <f t="shared" si="4"/>
        <v>999</v>
      </c>
      <c r="N78" s="127"/>
      <c r="O78" s="86"/>
      <c r="P78" s="265"/>
      <c r="Q78" s="130">
        <f t="shared" si="5"/>
        <v>999</v>
      </c>
      <c r="R78" s="87"/>
    </row>
    <row r="79" spans="1:18" s="11" customFormat="1" ht="18.75" customHeight="1">
      <c r="A79" s="104">
        <v>73</v>
      </c>
      <c r="B79" s="85"/>
      <c r="C79" s="85"/>
      <c r="D79" s="86"/>
      <c r="E79" s="266"/>
      <c r="F79" s="126"/>
      <c r="G79" s="126"/>
      <c r="H79" s="86"/>
      <c r="I79" s="86"/>
      <c r="J79" s="87"/>
      <c r="K79" s="106"/>
      <c r="L79" s="127"/>
      <c r="M79" s="128">
        <f t="shared" si="4"/>
        <v>999</v>
      </c>
      <c r="N79" s="127"/>
      <c r="O79" s="86"/>
      <c r="P79" s="265"/>
      <c r="Q79" s="130">
        <f t="shared" si="5"/>
        <v>999</v>
      </c>
      <c r="R79" s="87"/>
    </row>
    <row r="80" spans="1:18" s="11" customFormat="1" ht="18.75" customHeight="1">
      <c r="A80" s="104">
        <v>74</v>
      </c>
      <c r="B80" s="85"/>
      <c r="C80" s="85"/>
      <c r="D80" s="86"/>
      <c r="E80" s="266"/>
      <c r="F80" s="126"/>
      <c r="G80" s="126"/>
      <c r="H80" s="86"/>
      <c r="I80" s="86"/>
      <c r="J80" s="87"/>
      <c r="K80" s="106"/>
      <c r="L80" s="127"/>
      <c r="M80" s="128">
        <f t="shared" si="4"/>
        <v>999</v>
      </c>
      <c r="N80" s="127"/>
      <c r="O80" s="86"/>
      <c r="P80" s="265"/>
      <c r="Q80" s="130">
        <f t="shared" si="5"/>
        <v>999</v>
      </c>
      <c r="R80" s="87"/>
    </row>
    <row r="81" spans="1:18" s="11" customFormat="1" ht="18.75" customHeight="1">
      <c r="A81" s="104">
        <v>75</v>
      </c>
      <c r="B81" s="85"/>
      <c r="C81" s="85"/>
      <c r="D81" s="86"/>
      <c r="E81" s="266"/>
      <c r="F81" s="126"/>
      <c r="G81" s="126"/>
      <c r="H81" s="86"/>
      <c r="I81" s="86"/>
      <c r="J81" s="87"/>
      <c r="K81" s="106"/>
      <c r="L81" s="127"/>
      <c r="M81" s="128">
        <f t="shared" si="4"/>
        <v>999</v>
      </c>
      <c r="N81" s="127"/>
      <c r="O81" s="86"/>
      <c r="P81" s="265"/>
      <c r="Q81" s="130">
        <f t="shared" si="5"/>
        <v>999</v>
      </c>
      <c r="R81" s="87"/>
    </row>
    <row r="82" spans="1:18" s="11" customFormat="1" ht="18.75" customHeight="1">
      <c r="A82" s="104">
        <v>76</v>
      </c>
      <c r="B82" s="85"/>
      <c r="C82" s="85"/>
      <c r="D82" s="86"/>
      <c r="E82" s="266"/>
      <c r="F82" s="126"/>
      <c r="G82" s="126"/>
      <c r="H82" s="86"/>
      <c r="I82" s="86"/>
      <c r="J82" s="87"/>
      <c r="K82" s="106"/>
      <c r="L82" s="127"/>
      <c r="M82" s="128">
        <f t="shared" si="4"/>
        <v>999</v>
      </c>
      <c r="N82" s="127"/>
      <c r="O82" s="86"/>
      <c r="P82" s="265"/>
      <c r="Q82" s="130">
        <f t="shared" si="5"/>
        <v>999</v>
      </c>
      <c r="R82" s="87"/>
    </row>
    <row r="83" spans="1:18" s="11" customFormat="1" ht="18.75" customHeight="1">
      <c r="A83" s="104">
        <v>77</v>
      </c>
      <c r="B83" s="85"/>
      <c r="C83" s="85"/>
      <c r="D83" s="86"/>
      <c r="E83" s="266"/>
      <c r="F83" s="126"/>
      <c r="G83" s="126"/>
      <c r="H83" s="86"/>
      <c r="I83" s="86"/>
      <c r="J83" s="87"/>
      <c r="K83" s="106"/>
      <c r="L83" s="127"/>
      <c r="M83" s="128">
        <f t="shared" si="4"/>
        <v>999</v>
      </c>
      <c r="N83" s="127"/>
      <c r="O83" s="86"/>
      <c r="P83" s="265"/>
      <c r="Q83" s="130">
        <f t="shared" si="5"/>
        <v>999</v>
      </c>
      <c r="R83" s="87"/>
    </row>
    <row r="84" spans="1:18" s="11" customFormat="1" ht="18.75" customHeight="1">
      <c r="A84" s="104">
        <v>78</v>
      </c>
      <c r="B84" s="85"/>
      <c r="C84" s="85"/>
      <c r="D84" s="86"/>
      <c r="E84" s="266"/>
      <c r="F84" s="126"/>
      <c r="G84" s="126"/>
      <c r="H84" s="86"/>
      <c r="I84" s="86"/>
      <c r="J84" s="87"/>
      <c r="K84" s="106"/>
      <c r="L84" s="127"/>
      <c r="M84" s="128">
        <f t="shared" si="4"/>
        <v>999</v>
      </c>
      <c r="N84" s="127"/>
      <c r="O84" s="86"/>
      <c r="P84" s="265"/>
      <c r="Q84" s="130">
        <f t="shared" si="5"/>
        <v>999</v>
      </c>
      <c r="R84" s="87"/>
    </row>
    <row r="85" spans="1:18" s="11" customFormat="1" ht="18.75" customHeight="1">
      <c r="A85" s="104">
        <v>79</v>
      </c>
      <c r="B85" s="85"/>
      <c r="C85" s="85"/>
      <c r="D85" s="86"/>
      <c r="E85" s="266"/>
      <c r="F85" s="126"/>
      <c r="G85" s="126"/>
      <c r="H85" s="86"/>
      <c r="I85" s="86"/>
      <c r="J85" s="87"/>
      <c r="K85" s="106"/>
      <c r="L85" s="127"/>
      <c r="M85" s="128">
        <f t="shared" si="4"/>
        <v>999</v>
      </c>
      <c r="N85" s="127"/>
      <c r="O85" s="86"/>
      <c r="P85" s="265"/>
      <c r="Q85" s="130">
        <f t="shared" si="5"/>
        <v>999</v>
      </c>
      <c r="R85" s="87"/>
    </row>
    <row r="86" spans="1:18" s="11" customFormat="1" ht="18.75" customHeight="1">
      <c r="A86" s="104">
        <v>80</v>
      </c>
      <c r="B86" s="85"/>
      <c r="C86" s="85"/>
      <c r="D86" s="86"/>
      <c r="E86" s="266"/>
      <c r="F86" s="126"/>
      <c r="G86" s="126"/>
      <c r="H86" s="86"/>
      <c r="I86" s="86"/>
      <c r="J86" s="87"/>
      <c r="K86" s="106"/>
      <c r="L86" s="127"/>
      <c r="M86" s="128">
        <f t="shared" si="4"/>
        <v>999</v>
      </c>
      <c r="N86" s="127"/>
      <c r="O86" s="86"/>
      <c r="P86" s="265"/>
      <c r="Q86" s="130">
        <f t="shared" si="5"/>
        <v>999</v>
      </c>
      <c r="R86" s="87"/>
    </row>
    <row r="87" spans="1:18" s="11" customFormat="1" ht="18.75" customHeight="1">
      <c r="A87" s="104">
        <v>81</v>
      </c>
      <c r="B87" s="85"/>
      <c r="C87" s="85"/>
      <c r="D87" s="86"/>
      <c r="E87" s="266"/>
      <c r="F87" s="126"/>
      <c r="G87" s="126"/>
      <c r="H87" s="86"/>
      <c r="I87" s="86"/>
      <c r="J87" s="87"/>
      <c r="K87" s="106"/>
      <c r="L87" s="127"/>
      <c r="M87" s="128">
        <f t="shared" si="4"/>
        <v>999</v>
      </c>
      <c r="N87" s="127"/>
      <c r="O87" s="86"/>
      <c r="P87" s="265"/>
      <c r="Q87" s="130">
        <f t="shared" si="5"/>
        <v>999</v>
      </c>
      <c r="R87" s="87"/>
    </row>
    <row r="88" spans="1:18" s="11" customFormat="1" ht="18.75" customHeight="1">
      <c r="A88" s="104">
        <v>82</v>
      </c>
      <c r="B88" s="85"/>
      <c r="C88" s="85"/>
      <c r="D88" s="86"/>
      <c r="E88" s="266"/>
      <c r="F88" s="126"/>
      <c r="G88" s="126"/>
      <c r="H88" s="86"/>
      <c r="I88" s="86"/>
      <c r="J88" s="87"/>
      <c r="K88" s="106"/>
      <c r="L88" s="127"/>
      <c r="M88" s="128">
        <f t="shared" si="4"/>
        <v>999</v>
      </c>
      <c r="N88" s="127"/>
      <c r="O88" s="86"/>
      <c r="P88" s="265"/>
      <c r="Q88" s="130">
        <f t="shared" si="5"/>
        <v>999</v>
      </c>
      <c r="R88" s="87"/>
    </row>
    <row r="89" spans="1:18" s="11" customFormat="1" ht="18.75" customHeight="1">
      <c r="A89" s="104">
        <v>83</v>
      </c>
      <c r="B89" s="85"/>
      <c r="C89" s="85"/>
      <c r="D89" s="86"/>
      <c r="E89" s="266"/>
      <c r="F89" s="126"/>
      <c r="G89" s="126"/>
      <c r="H89" s="86"/>
      <c r="I89" s="86"/>
      <c r="J89" s="87"/>
      <c r="K89" s="106"/>
      <c r="L89" s="127"/>
      <c r="M89" s="128">
        <f t="shared" si="4"/>
        <v>999</v>
      </c>
      <c r="N89" s="127"/>
      <c r="O89" s="86"/>
      <c r="P89" s="265"/>
      <c r="Q89" s="130">
        <f t="shared" si="5"/>
        <v>999</v>
      </c>
      <c r="R89" s="87"/>
    </row>
    <row r="90" spans="1:18" s="11" customFormat="1" ht="18.75" customHeight="1">
      <c r="A90" s="104">
        <v>84</v>
      </c>
      <c r="B90" s="85"/>
      <c r="C90" s="85"/>
      <c r="D90" s="86"/>
      <c r="E90" s="266"/>
      <c r="F90" s="126"/>
      <c r="G90" s="126"/>
      <c r="H90" s="86"/>
      <c r="I90" s="86"/>
      <c r="J90" s="87"/>
      <c r="K90" s="106"/>
      <c r="L90" s="127"/>
      <c r="M90" s="128">
        <f t="shared" si="4"/>
        <v>999</v>
      </c>
      <c r="N90" s="127"/>
      <c r="O90" s="86"/>
      <c r="P90" s="265"/>
      <c r="Q90" s="130">
        <f t="shared" si="5"/>
        <v>999</v>
      </c>
      <c r="R90" s="87"/>
    </row>
    <row r="91" spans="1:18" s="11" customFormat="1" ht="18.75" customHeight="1">
      <c r="A91" s="104">
        <v>85</v>
      </c>
      <c r="B91" s="85"/>
      <c r="C91" s="85"/>
      <c r="D91" s="86"/>
      <c r="E91" s="266"/>
      <c r="F91" s="126"/>
      <c r="G91" s="126"/>
      <c r="H91" s="86"/>
      <c r="I91" s="86"/>
      <c r="J91" s="87"/>
      <c r="K91" s="106"/>
      <c r="L91" s="127"/>
      <c r="M91" s="128">
        <f t="shared" si="4"/>
        <v>999</v>
      </c>
      <c r="N91" s="127"/>
      <c r="O91" s="86"/>
      <c r="P91" s="265"/>
      <c r="Q91" s="130">
        <f t="shared" si="5"/>
        <v>999</v>
      </c>
      <c r="R91" s="87"/>
    </row>
    <row r="92" spans="1:18" s="11" customFormat="1" ht="18.75" customHeight="1">
      <c r="A92" s="104">
        <v>86</v>
      </c>
      <c r="B92" s="85"/>
      <c r="C92" s="85"/>
      <c r="D92" s="86"/>
      <c r="E92" s="266"/>
      <c r="F92" s="126"/>
      <c r="G92" s="126"/>
      <c r="H92" s="86"/>
      <c r="I92" s="86"/>
      <c r="J92" s="87"/>
      <c r="K92" s="106"/>
      <c r="L92" s="127"/>
      <c r="M92" s="128">
        <f t="shared" si="4"/>
        <v>999</v>
      </c>
      <c r="N92" s="127"/>
      <c r="O92" s="86"/>
      <c r="P92" s="265"/>
      <c r="Q92" s="130">
        <f t="shared" si="5"/>
        <v>999</v>
      </c>
      <c r="R92" s="87"/>
    </row>
    <row r="93" spans="1:18" s="11" customFormat="1" ht="18.75" customHeight="1">
      <c r="A93" s="104">
        <v>87</v>
      </c>
      <c r="B93" s="85"/>
      <c r="C93" s="85"/>
      <c r="D93" s="86"/>
      <c r="E93" s="266"/>
      <c r="F93" s="126"/>
      <c r="G93" s="126"/>
      <c r="H93" s="86"/>
      <c r="I93" s="86"/>
      <c r="J93" s="87"/>
      <c r="K93" s="106"/>
      <c r="L93" s="127"/>
      <c r="M93" s="128">
        <f t="shared" si="4"/>
        <v>999</v>
      </c>
      <c r="N93" s="127"/>
      <c r="O93" s="86"/>
      <c r="P93" s="265"/>
      <c r="Q93" s="130">
        <f t="shared" si="5"/>
        <v>999</v>
      </c>
      <c r="R93" s="87"/>
    </row>
    <row r="94" spans="1:18" s="11" customFormat="1" ht="18.75" customHeight="1">
      <c r="A94" s="104">
        <v>88</v>
      </c>
      <c r="B94" s="85"/>
      <c r="C94" s="85"/>
      <c r="D94" s="86"/>
      <c r="E94" s="266"/>
      <c r="F94" s="126"/>
      <c r="G94" s="126"/>
      <c r="H94" s="86"/>
      <c r="I94" s="86"/>
      <c r="J94" s="87"/>
      <c r="K94" s="106"/>
      <c r="L94" s="127"/>
      <c r="M94" s="128">
        <f t="shared" si="4"/>
        <v>999</v>
      </c>
      <c r="N94" s="127"/>
      <c r="O94" s="86"/>
      <c r="P94" s="265"/>
      <c r="Q94" s="130">
        <f t="shared" si="5"/>
        <v>999</v>
      </c>
      <c r="R94" s="87"/>
    </row>
    <row r="95" spans="1:18" s="11" customFormat="1" ht="18.75" customHeight="1">
      <c r="A95" s="104">
        <v>89</v>
      </c>
      <c r="B95" s="85"/>
      <c r="C95" s="85"/>
      <c r="D95" s="86"/>
      <c r="E95" s="266"/>
      <c r="F95" s="126"/>
      <c r="G95" s="126"/>
      <c r="H95" s="86"/>
      <c r="I95" s="86"/>
      <c r="J95" s="87"/>
      <c r="K95" s="106"/>
      <c r="L95" s="127"/>
      <c r="M95" s="128">
        <f t="shared" si="4"/>
        <v>999</v>
      </c>
      <c r="N95" s="127"/>
      <c r="O95" s="86"/>
      <c r="P95" s="265"/>
      <c r="Q95" s="130">
        <f t="shared" si="5"/>
        <v>999</v>
      </c>
      <c r="R95" s="87"/>
    </row>
    <row r="96" spans="1:18" s="11" customFormat="1" ht="18.75" customHeight="1">
      <c r="A96" s="104">
        <v>90</v>
      </c>
      <c r="B96" s="85"/>
      <c r="C96" s="85"/>
      <c r="D96" s="86"/>
      <c r="E96" s="266"/>
      <c r="F96" s="126"/>
      <c r="G96" s="126"/>
      <c r="H96" s="86"/>
      <c r="I96" s="86"/>
      <c r="J96" s="87"/>
      <c r="K96" s="106"/>
      <c r="L96" s="127"/>
      <c r="M96" s="128">
        <f t="shared" si="4"/>
        <v>999</v>
      </c>
      <c r="N96" s="127"/>
      <c r="O96" s="86"/>
      <c r="P96" s="265"/>
      <c r="Q96" s="130">
        <f t="shared" si="5"/>
        <v>999</v>
      </c>
      <c r="R96" s="87"/>
    </row>
    <row r="97" spans="1:18" s="11" customFormat="1" ht="18.75" customHeight="1">
      <c r="A97" s="104">
        <v>91</v>
      </c>
      <c r="B97" s="85"/>
      <c r="C97" s="85"/>
      <c r="D97" s="86"/>
      <c r="E97" s="266"/>
      <c r="F97" s="126"/>
      <c r="G97" s="126"/>
      <c r="H97" s="86"/>
      <c r="I97" s="86"/>
      <c r="J97" s="87"/>
      <c r="K97" s="106"/>
      <c r="L97" s="127"/>
      <c r="M97" s="128">
        <f t="shared" si="4"/>
        <v>999</v>
      </c>
      <c r="N97" s="127"/>
      <c r="O97" s="86"/>
      <c r="P97" s="265"/>
      <c r="Q97" s="130">
        <f t="shared" si="5"/>
        <v>999</v>
      </c>
      <c r="R97" s="87"/>
    </row>
    <row r="98" spans="1:18" s="11" customFormat="1" ht="18.75" customHeight="1">
      <c r="A98" s="104">
        <v>92</v>
      </c>
      <c r="B98" s="85"/>
      <c r="C98" s="85"/>
      <c r="D98" s="86"/>
      <c r="E98" s="266"/>
      <c r="F98" s="126"/>
      <c r="G98" s="126"/>
      <c r="H98" s="86"/>
      <c r="I98" s="86"/>
      <c r="J98" s="87"/>
      <c r="K98" s="106"/>
      <c r="L98" s="127"/>
      <c r="M98" s="128">
        <f t="shared" si="4"/>
        <v>999</v>
      </c>
      <c r="N98" s="127"/>
      <c r="O98" s="86"/>
      <c r="P98" s="265"/>
      <c r="Q98" s="130">
        <f t="shared" si="5"/>
        <v>999</v>
      </c>
      <c r="R98" s="87"/>
    </row>
    <row r="99" spans="1:18" s="11" customFormat="1" ht="18.75" customHeight="1">
      <c r="A99" s="104">
        <v>93</v>
      </c>
      <c r="B99" s="85"/>
      <c r="C99" s="85"/>
      <c r="D99" s="86"/>
      <c r="E99" s="266"/>
      <c r="F99" s="126"/>
      <c r="G99" s="126"/>
      <c r="H99" s="86"/>
      <c r="I99" s="86"/>
      <c r="J99" s="87"/>
      <c r="K99" s="106"/>
      <c r="L99" s="127"/>
      <c r="M99" s="128">
        <f t="shared" si="4"/>
        <v>999</v>
      </c>
      <c r="N99" s="127"/>
      <c r="O99" s="86"/>
      <c r="P99" s="265"/>
      <c r="Q99" s="130">
        <f t="shared" si="5"/>
        <v>999</v>
      </c>
      <c r="R99" s="87"/>
    </row>
    <row r="100" spans="1:18" s="11" customFormat="1" ht="18.75" customHeight="1">
      <c r="A100" s="104">
        <v>94</v>
      </c>
      <c r="B100" s="85"/>
      <c r="C100" s="85"/>
      <c r="D100" s="86"/>
      <c r="E100" s="266"/>
      <c r="F100" s="126"/>
      <c r="G100" s="126"/>
      <c r="H100" s="86"/>
      <c r="I100" s="86"/>
      <c r="J100" s="87"/>
      <c r="K100" s="106"/>
      <c r="L100" s="127"/>
      <c r="M100" s="128">
        <f t="shared" si="4"/>
        <v>999</v>
      </c>
      <c r="N100" s="127"/>
      <c r="O100" s="86"/>
      <c r="P100" s="265"/>
      <c r="Q100" s="130">
        <f t="shared" si="5"/>
        <v>999</v>
      </c>
      <c r="R100" s="87"/>
    </row>
    <row r="101" spans="1:18" s="11" customFormat="1" ht="18.75" customHeight="1">
      <c r="A101" s="104">
        <v>95</v>
      </c>
      <c r="B101" s="85"/>
      <c r="C101" s="85"/>
      <c r="D101" s="86"/>
      <c r="E101" s="266"/>
      <c r="F101" s="126"/>
      <c r="G101" s="126"/>
      <c r="H101" s="86"/>
      <c r="I101" s="86"/>
      <c r="J101" s="87"/>
      <c r="K101" s="106"/>
      <c r="L101" s="127"/>
      <c r="M101" s="128">
        <f t="shared" si="4"/>
        <v>999</v>
      </c>
      <c r="N101" s="127"/>
      <c r="O101" s="86"/>
      <c r="P101" s="265"/>
      <c r="Q101" s="130">
        <f t="shared" si="5"/>
        <v>999</v>
      </c>
      <c r="R101" s="87"/>
    </row>
    <row r="102" spans="1:18" s="11" customFormat="1" ht="18.75" customHeight="1">
      <c r="A102" s="104">
        <v>96</v>
      </c>
      <c r="B102" s="85"/>
      <c r="C102" s="85"/>
      <c r="D102" s="86"/>
      <c r="E102" s="266"/>
      <c r="F102" s="126"/>
      <c r="G102" s="126"/>
      <c r="H102" s="86"/>
      <c r="I102" s="86"/>
      <c r="J102" s="87"/>
      <c r="K102" s="106"/>
      <c r="L102" s="127"/>
      <c r="M102" s="128">
        <f t="shared" si="4"/>
        <v>999</v>
      </c>
      <c r="N102" s="127"/>
      <c r="O102" s="86"/>
      <c r="P102" s="265"/>
      <c r="Q102" s="130">
        <f t="shared" si="5"/>
        <v>999</v>
      </c>
      <c r="R102" s="87"/>
    </row>
    <row r="103" spans="1:18" s="11" customFormat="1" ht="18.75" customHeight="1">
      <c r="A103" s="104">
        <v>97</v>
      </c>
      <c r="B103" s="85"/>
      <c r="C103" s="85"/>
      <c r="D103" s="86"/>
      <c r="E103" s="266"/>
      <c r="F103" s="126"/>
      <c r="G103" s="126"/>
      <c r="H103" s="86"/>
      <c r="I103" s="86"/>
      <c r="J103" s="87"/>
      <c r="K103" s="106"/>
      <c r="L103" s="127"/>
      <c r="M103" s="128">
        <f aca="true" t="shared" si="6" ref="M103:M134">IF(R103="",999,R103)</f>
        <v>999</v>
      </c>
      <c r="N103" s="127"/>
      <c r="O103" s="86"/>
      <c r="P103" s="265"/>
      <c r="Q103" s="130">
        <f aca="true" t="shared" si="7" ref="Q103:Q134">IF(O103="DA",1,IF(O103="WC",2,IF(O103="SE",3,IF(O103="Q",4,IF(O103="LL",5,999)))))</f>
        <v>999</v>
      </c>
      <c r="R103" s="87"/>
    </row>
    <row r="104" spans="1:18" s="11" customFormat="1" ht="18.75" customHeight="1">
      <c r="A104" s="104">
        <v>98</v>
      </c>
      <c r="B104" s="85"/>
      <c r="C104" s="85"/>
      <c r="D104" s="86"/>
      <c r="E104" s="266"/>
      <c r="F104" s="126"/>
      <c r="G104" s="126"/>
      <c r="H104" s="86"/>
      <c r="I104" s="86"/>
      <c r="J104" s="87"/>
      <c r="K104" s="106"/>
      <c r="L104" s="127"/>
      <c r="M104" s="128">
        <f t="shared" si="6"/>
        <v>999</v>
      </c>
      <c r="N104" s="127"/>
      <c r="O104" s="86"/>
      <c r="P104" s="265"/>
      <c r="Q104" s="130">
        <f t="shared" si="7"/>
        <v>999</v>
      </c>
      <c r="R104" s="87"/>
    </row>
    <row r="105" spans="1:18" s="11" customFormat="1" ht="18.75" customHeight="1">
      <c r="A105" s="104">
        <v>99</v>
      </c>
      <c r="B105" s="85"/>
      <c r="C105" s="85"/>
      <c r="D105" s="86"/>
      <c r="E105" s="266"/>
      <c r="F105" s="126"/>
      <c r="G105" s="126"/>
      <c r="H105" s="86"/>
      <c r="I105" s="86"/>
      <c r="J105" s="87"/>
      <c r="K105" s="106"/>
      <c r="L105" s="127"/>
      <c r="M105" s="128">
        <f t="shared" si="6"/>
        <v>999</v>
      </c>
      <c r="N105" s="127"/>
      <c r="O105" s="86"/>
      <c r="P105" s="265"/>
      <c r="Q105" s="130">
        <f t="shared" si="7"/>
        <v>999</v>
      </c>
      <c r="R105" s="87"/>
    </row>
    <row r="106" spans="1:18" s="11" customFormat="1" ht="18.75" customHeight="1">
      <c r="A106" s="104">
        <v>100</v>
      </c>
      <c r="B106" s="85"/>
      <c r="C106" s="85"/>
      <c r="D106" s="86"/>
      <c r="E106" s="266"/>
      <c r="F106" s="126"/>
      <c r="G106" s="126"/>
      <c r="H106" s="86"/>
      <c r="I106" s="86"/>
      <c r="J106" s="87"/>
      <c r="K106" s="106"/>
      <c r="L106" s="127"/>
      <c r="M106" s="128">
        <f t="shared" si="6"/>
        <v>999</v>
      </c>
      <c r="N106" s="127"/>
      <c r="O106" s="86"/>
      <c r="P106" s="265"/>
      <c r="Q106" s="130">
        <f t="shared" si="7"/>
        <v>999</v>
      </c>
      <c r="R106" s="87"/>
    </row>
    <row r="107" spans="1:18" s="11" customFormat="1" ht="18.75" customHeight="1">
      <c r="A107" s="104">
        <v>101</v>
      </c>
      <c r="B107" s="85"/>
      <c r="C107" s="85"/>
      <c r="D107" s="86"/>
      <c r="E107" s="266"/>
      <c r="F107" s="126"/>
      <c r="G107" s="126"/>
      <c r="H107" s="86"/>
      <c r="I107" s="86"/>
      <c r="J107" s="87"/>
      <c r="K107" s="106"/>
      <c r="L107" s="127"/>
      <c r="M107" s="128">
        <f t="shared" si="6"/>
        <v>999</v>
      </c>
      <c r="N107" s="127"/>
      <c r="O107" s="86"/>
      <c r="P107" s="265"/>
      <c r="Q107" s="130">
        <f t="shared" si="7"/>
        <v>999</v>
      </c>
      <c r="R107" s="87"/>
    </row>
    <row r="108" spans="1:18" s="11" customFormat="1" ht="18.75" customHeight="1">
      <c r="A108" s="104">
        <v>102</v>
      </c>
      <c r="B108" s="85"/>
      <c r="C108" s="85"/>
      <c r="D108" s="86"/>
      <c r="E108" s="266"/>
      <c r="F108" s="126"/>
      <c r="G108" s="126"/>
      <c r="H108" s="86"/>
      <c r="I108" s="86"/>
      <c r="J108" s="87"/>
      <c r="K108" s="106"/>
      <c r="L108" s="127"/>
      <c r="M108" s="128">
        <f t="shared" si="6"/>
        <v>999</v>
      </c>
      <c r="N108" s="127"/>
      <c r="O108" s="86"/>
      <c r="P108" s="265"/>
      <c r="Q108" s="130">
        <f t="shared" si="7"/>
        <v>999</v>
      </c>
      <c r="R108" s="87"/>
    </row>
    <row r="109" spans="1:18" s="11" customFormat="1" ht="18.75" customHeight="1">
      <c r="A109" s="104">
        <v>103</v>
      </c>
      <c r="B109" s="85"/>
      <c r="C109" s="85"/>
      <c r="D109" s="86"/>
      <c r="E109" s="266"/>
      <c r="F109" s="126"/>
      <c r="G109" s="126"/>
      <c r="H109" s="86"/>
      <c r="I109" s="86"/>
      <c r="J109" s="87"/>
      <c r="K109" s="106"/>
      <c r="L109" s="127"/>
      <c r="M109" s="128">
        <f t="shared" si="6"/>
        <v>999</v>
      </c>
      <c r="N109" s="127"/>
      <c r="O109" s="86"/>
      <c r="P109" s="265"/>
      <c r="Q109" s="130">
        <f t="shared" si="7"/>
        <v>999</v>
      </c>
      <c r="R109" s="87"/>
    </row>
    <row r="110" spans="1:18" s="11" customFormat="1" ht="18.75" customHeight="1">
      <c r="A110" s="104">
        <v>104</v>
      </c>
      <c r="B110" s="85"/>
      <c r="C110" s="85"/>
      <c r="D110" s="86"/>
      <c r="E110" s="266"/>
      <c r="F110" s="126"/>
      <c r="G110" s="126"/>
      <c r="H110" s="86"/>
      <c r="I110" s="86"/>
      <c r="J110" s="87"/>
      <c r="K110" s="106"/>
      <c r="L110" s="127"/>
      <c r="M110" s="128">
        <f t="shared" si="6"/>
        <v>999</v>
      </c>
      <c r="N110" s="127"/>
      <c r="O110" s="86"/>
      <c r="P110" s="265"/>
      <c r="Q110" s="130">
        <f t="shared" si="7"/>
        <v>999</v>
      </c>
      <c r="R110" s="87"/>
    </row>
    <row r="111" spans="1:18" s="11" customFormat="1" ht="18.75" customHeight="1">
      <c r="A111" s="104">
        <v>105</v>
      </c>
      <c r="B111" s="85"/>
      <c r="C111" s="85"/>
      <c r="D111" s="86"/>
      <c r="E111" s="266"/>
      <c r="F111" s="126"/>
      <c r="G111" s="126"/>
      <c r="H111" s="86"/>
      <c r="I111" s="86"/>
      <c r="J111" s="87"/>
      <c r="K111" s="106"/>
      <c r="L111" s="127"/>
      <c r="M111" s="128">
        <f t="shared" si="6"/>
        <v>999</v>
      </c>
      <c r="N111" s="127"/>
      <c r="O111" s="86"/>
      <c r="P111" s="265"/>
      <c r="Q111" s="130">
        <f t="shared" si="7"/>
        <v>999</v>
      </c>
      <c r="R111" s="87"/>
    </row>
    <row r="112" spans="1:18" s="11" customFormat="1" ht="18.75" customHeight="1">
      <c r="A112" s="104">
        <v>106</v>
      </c>
      <c r="B112" s="85"/>
      <c r="C112" s="85"/>
      <c r="D112" s="86"/>
      <c r="E112" s="266"/>
      <c r="F112" s="126"/>
      <c r="G112" s="126"/>
      <c r="H112" s="86"/>
      <c r="I112" s="86"/>
      <c r="J112" s="87"/>
      <c r="K112" s="106"/>
      <c r="L112" s="127"/>
      <c r="M112" s="128">
        <f t="shared" si="6"/>
        <v>999</v>
      </c>
      <c r="N112" s="127"/>
      <c r="O112" s="86"/>
      <c r="P112" s="265"/>
      <c r="Q112" s="130">
        <f t="shared" si="7"/>
        <v>999</v>
      </c>
      <c r="R112" s="87"/>
    </row>
    <row r="113" spans="1:18" s="11" customFormat="1" ht="18.75" customHeight="1">
      <c r="A113" s="104">
        <v>107</v>
      </c>
      <c r="B113" s="85"/>
      <c r="C113" s="85"/>
      <c r="D113" s="86"/>
      <c r="E113" s="266"/>
      <c r="F113" s="126"/>
      <c r="G113" s="126"/>
      <c r="H113" s="86"/>
      <c r="I113" s="86"/>
      <c r="J113" s="87"/>
      <c r="K113" s="106"/>
      <c r="L113" s="127"/>
      <c r="M113" s="128">
        <f t="shared" si="6"/>
        <v>999</v>
      </c>
      <c r="N113" s="127"/>
      <c r="O113" s="86"/>
      <c r="P113" s="265"/>
      <c r="Q113" s="130">
        <f t="shared" si="7"/>
        <v>999</v>
      </c>
      <c r="R113" s="87"/>
    </row>
    <row r="114" spans="1:18" s="11" customFormat="1" ht="18.75" customHeight="1">
      <c r="A114" s="104">
        <v>108</v>
      </c>
      <c r="B114" s="85"/>
      <c r="C114" s="85"/>
      <c r="D114" s="86"/>
      <c r="E114" s="266"/>
      <c r="F114" s="126"/>
      <c r="G114" s="126"/>
      <c r="H114" s="86"/>
      <c r="I114" s="86"/>
      <c r="J114" s="87"/>
      <c r="K114" s="106"/>
      <c r="L114" s="127"/>
      <c r="M114" s="128">
        <f t="shared" si="6"/>
        <v>999</v>
      </c>
      <c r="N114" s="127"/>
      <c r="O114" s="86"/>
      <c r="P114" s="265"/>
      <c r="Q114" s="130">
        <f t="shared" si="7"/>
        <v>999</v>
      </c>
      <c r="R114" s="87"/>
    </row>
    <row r="115" spans="1:18" s="11" customFormat="1" ht="18.75" customHeight="1">
      <c r="A115" s="104">
        <v>109</v>
      </c>
      <c r="B115" s="85"/>
      <c r="C115" s="85"/>
      <c r="D115" s="86"/>
      <c r="E115" s="266"/>
      <c r="F115" s="126"/>
      <c r="G115" s="126"/>
      <c r="H115" s="86"/>
      <c r="I115" s="86"/>
      <c r="J115" s="87"/>
      <c r="K115" s="106"/>
      <c r="L115" s="127"/>
      <c r="M115" s="128">
        <f t="shared" si="6"/>
        <v>999</v>
      </c>
      <c r="N115" s="127"/>
      <c r="O115" s="86"/>
      <c r="P115" s="265"/>
      <c r="Q115" s="130">
        <f t="shared" si="7"/>
        <v>999</v>
      </c>
      <c r="R115" s="87"/>
    </row>
    <row r="116" spans="1:18" s="11" customFormat="1" ht="18.75" customHeight="1">
      <c r="A116" s="104">
        <v>110</v>
      </c>
      <c r="B116" s="85"/>
      <c r="C116" s="85"/>
      <c r="D116" s="86"/>
      <c r="E116" s="266"/>
      <c r="F116" s="126"/>
      <c r="G116" s="126"/>
      <c r="H116" s="86"/>
      <c r="I116" s="86"/>
      <c r="J116" s="87"/>
      <c r="K116" s="106"/>
      <c r="L116" s="127"/>
      <c r="M116" s="128">
        <f t="shared" si="6"/>
        <v>999</v>
      </c>
      <c r="N116" s="127"/>
      <c r="O116" s="86"/>
      <c r="P116" s="265"/>
      <c r="Q116" s="130">
        <f t="shared" si="7"/>
        <v>999</v>
      </c>
      <c r="R116" s="87"/>
    </row>
    <row r="117" spans="1:18" s="11" customFormat="1" ht="18.75" customHeight="1">
      <c r="A117" s="104">
        <v>111</v>
      </c>
      <c r="B117" s="85"/>
      <c r="C117" s="85"/>
      <c r="D117" s="86"/>
      <c r="E117" s="266"/>
      <c r="F117" s="126"/>
      <c r="G117" s="126"/>
      <c r="H117" s="86"/>
      <c r="I117" s="86"/>
      <c r="J117" s="87"/>
      <c r="K117" s="106"/>
      <c r="L117" s="127"/>
      <c r="M117" s="128">
        <f t="shared" si="6"/>
        <v>999</v>
      </c>
      <c r="N117" s="127"/>
      <c r="O117" s="86"/>
      <c r="P117" s="265"/>
      <c r="Q117" s="130">
        <f t="shared" si="7"/>
        <v>999</v>
      </c>
      <c r="R117" s="87"/>
    </row>
    <row r="118" spans="1:18" s="11" customFormat="1" ht="18.75" customHeight="1">
      <c r="A118" s="104">
        <v>112</v>
      </c>
      <c r="B118" s="85"/>
      <c r="C118" s="85"/>
      <c r="D118" s="86"/>
      <c r="E118" s="266"/>
      <c r="F118" s="126"/>
      <c r="G118" s="126"/>
      <c r="H118" s="86"/>
      <c r="I118" s="86"/>
      <c r="J118" s="87"/>
      <c r="K118" s="106"/>
      <c r="L118" s="127"/>
      <c r="M118" s="128">
        <f t="shared" si="6"/>
        <v>999</v>
      </c>
      <c r="N118" s="127"/>
      <c r="O118" s="86"/>
      <c r="P118" s="265"/>
      <c r="Q118" s="130">
        <f t="shared" si="7"/>
        <v>999</v>
      </c>
      <c r="R118" s="87"/>
    </row>
    <row r="119" spans="1:18" s="11" customFormat="1" ht="18.75" customHeight="1">
      <c r="A119" s="104">
        <v>113</v>
      </c>
      <c r="B119" s="85"/>
      <c r="C119" s="85"/>
      <c r="D119" s="86"/>
      <c r="E119" s="266"/>
      <c r="F119" s="126"/>
      <c r="G119" s="126"/>
      <c r="H119" s="86"/>
      <c r="I119" s="86"/>
      <c r="J119" s="87"/>
      <c r="K119" s="106"/>
      <c r="L119" s="127"/>
      <c r="M119" s="128">
        <f t="shared" si="6"/>
        <v>999</v>
      </c>
      <c r="N119" s="127"/>
      <c r="O119" s="86"/>
      <c r="P119" s="265"/>
      <c r="Q119" s="130">
        <f t="shared" si="7"/>
        <v>999</v>
      </c>
      <c r="R119" s="87"/>
    </row>
    <row r="120" spans="1:18" s="11" customFormat="1" ht="18.75" customHeight="1">
      <c r="A120" s="104">
        <v>114</v>
      </c>
      <c r="B120" s="85"/>
      <c r="C120" s="85"/>
      <c r="D120" s="86"/>
      <c r="E120" s="266"/>
      <c r="F120" s="126"/>
      <c r="G120" s="126"/>
      <c r="H120" s="86"/>
      <c r="I120" s="86"/>
      <c r="J120" s="87"/>
      <c r="K120" s="106"/>
      <c r="L120" s="127"/>
      <c r="M120" s="128">
        <f t="shared" si="6"/>
        <v>999</v>
      </c>
      <c r="N120" s="127"/>
      <c r="O120" s="86"/>
      <c r="P120" s="265"/>
      <c r="Q120" s="130">
        <f t="shared" si="7"/>
        <v>999</v>
      </c>
      <c r="R120" s="87"/>
    </row>
    <row r="121" spans="1:18" s="11" customFormat="1" ht="18.75" customHeight="1">
      <c r="A121" s="104">
        <v>115</v>
      </c>
      <c r="B121" s="85"/>
      <c r="C121" s="85"/>
      <c r="D121" s="86"/>
      <c r="E121" s="266"/>
      <c r="F121" s="126"/>
      <c r="G121" s="126"/>
      <c r="H121" s="86"/>
      <c r="I121" s="86"/>
      <c r="J121" s="87"/>
      <c r="K121" s="106"/>
      <c r="L121" s="127"/>
      <c r="M121" s="128">
        <f t="shared" si="6"/>
        <v>999</v>
      </c>
      <c r="N121" s="127"/>
      <c r="O121" s="86"/>
      <c r="P121" s="265"/>
      <c r="Q121" s="130">
        <f t="shared" si="7"/>
        <v>999</v>
      </c>
      <c r="R121" s="87"/>
    </row>
    <row r="122" spans="1:18" s="11" customFormat="1" ht="18.75" customHeight="1">
      <c r="A122" s="104">
        <v>116</v>
      </c>
      <c r="B122" s="85"/>
      <c r="C122" s="85"/>
      <c r="D122" s="86"/>
      <c r="E122" s="266"/>
      <c r="F122" s="126"/>
      <c r="G122" s="126"/>
      <c r="H122" s="86"/>
      <c r="I122" s="86"/>
      <c r="J122" s="87"/>
      <c r="K122" s="106"/>
      <c r="L122" s="127"/>
      <c r="M122" s="128">
        <f t="shared" si="6"/>
        <v>999</v>
      </c>
      <c r="N122" s="127"/>
      <c r="O122" s="86"/>
      <c r="P122" s="265"/>
      <c r="Q122" s="130">
        <f t="shared" si="7"/>
        <v>999</v>
      </c>
      <c r="R122" s="87"/>
    </row>
    <row r="123" spans="1:18" s="11" customFormat="1" ht="18.75" customHeight="1">
      <c r="A123" s="104">
        <v>117</v>
      </c>
      <c r="B123" s="85"/>
      <c r="C123" s="85"/>
      <c r="D123" s="86"/>
      <c r="E123" s="266"/>
      <c r="F123" s="126"/>
      <c r="G123" s="126"/>
      <c r="H123" s="86"/>
      <c r="I123" s="86"/>
      <c r="J123" s="87"/>
      <c r="K123" s="106"/>
      <c r="L123" s="127"/>
      <c r="M123" s="128">
        <f t="shared" si="6"/>
        <v>999</v>
      </c>
      <c r="N123" s="127"/>
      <c r="O123" s="86"/>
      <c r="P123" s="265"/>
      <c r="Q123" s="130">
        <f t="shared" si="7"/>
        <v>999</v>
      </c>
      <c r="R123" s="87"/>
    </row>
    <row r="124" spans="1:18" s="11" customFormat="1" ht="18.75" customHeight="1">
      <c r="A124" s="104">
        <v>118</v>
      </c>
      <c r="B124" s="85"/>
      <c r="C124" s="85"/>
      <c r="D124" s="86"/>
      <c r="E124" s="266"/>
      <c r="F124" s="126"/>
      <c r="G124" s="126"/>
      <c r="H124" s="86"/>
      <c r="I124" s="86"/>
      <c r="J124" s="87"/>
      <c r="K124" s="106"/>
      <c r="L124" s="127"/>
      <c r="M124" s="128">
        <f t="shared" si="6"/>
        <v>999</v>
      </c>
      <c r="N124" s="127"/>
      <c r="O124" s="86"/>
      <c r="P124" s="265"/>
      <c r="Q124" s="130">
        <f t="shared" si="7"/>
        <v>999</v>
      </c>
      <c r="R124" s="87"/>
    </row>
    <row r="125" spans="1:18" s="11" customFormat="1" ht="18.75" customHeight="1">
      <c r="A125" s="104">
        <v>119</v>
      </c>
      <c r="B125" s="85"/>
      <c r="C125" s="85"/>
      <c r="D125" s="86"/>
      <c r="E125" s="266"/>
      <c r="F125" s="126"/>
      <c r="G125" s="126"/>
      <c r="H125" s="86"/>
      <c r="I125" s="86"/>
      <c r="J125" s="87"/>
      <c r="K125" s="106"/>
      <c r="L125" s="127"/>
      <c r="M125" s="128">
        <f t="shared" si="6"/>
        <v>999</v>
      </c>
      <c r="N125" s="127"/>
      <c r="O125" s="86"/>
      <c r="P125" s="265"/>
      <c r="Q125" s="130">
        <f t="shared" si="7"/>
        <v>999</v>
      </c>
      <c r="R125" s="87"/>
    </row>
    <row r="126" spans="1:18" s="11" customFormat="1" ht="18.75" customHeight="1">
      <c r="A126" s="104">
        <v>120</v>
      </c>
      <c r="B126" s="85"/>
      <c r="C126" s="85"/>
      <c r="D126" s="86"/>
      <c r="E126" s="266"/>
      <c r="F126" s="126"/>
      <c r="G126" s="126"/>
      <c r="H126" s="86"/>
      <c r="I126" s="86"/>
      <c r="J126" s="87"/>
      <c r="K126" s="106"/>
      <c r="L126" s="127"/>
      <c r="M126" s="128">
        <f t="shared" si="6"/>
        <v>999</v>
      </c>
      <c r="N126" s="127"/>
      <c r="O126" s="86"/>
      <c r="P126" s="265"/>
      <c r="Q126" s="130">
        <f t="shared" si="7"/>
        <v>999</v>
      </c>
      <c r="R126" s="87"/>
    </row>
    <row r="127" spans="1:18" s="11" customFormat="1" ht="18.75" customHeight="1">
      <c r="A127" s="104">
        <v>121</v>
      </c>
      <c r="B127" s="85"/>
      <c r="C127" s="85"/>
      <c r="D127" s="86"/>
      <c r="E127" s="266"/>
      <c r="F127" s="126"/>
      <c r="G127" s="126"/>
      <c r="H127" s="86"/>
      <c r="I127" s="86"/>
      <c r="J127" s="87"/>
      <c r="K127" s="106"/>
      <c r="L127" s="127"/>
      <c r="M127" s="128">
        <f t="shared" si="6"/>
        <v>999</v>
      </c>
      <c r="N127" s="127"/>
      <c r="O127" s="86"/>
      <c r="P127" s="265"/>
      <c r="Q127" s="130">
        <f t="shared" si="7"/>
        <v>999</v>
      </c>
      <c r="R127" s="87"/>
    </row>
    <row r="128" spans="1:18" s="11" customFormat="1" ht="18.75" customHeight="1">
      <c r="A128" s="104">
        <v>122</v>
      </c>
      <c r="B128" s="85"/>
      <c r="C128" s="85"/>
      <c r="D128" s="86"/>
      <c r="E128" s="266"/>
      <c r="F128" s="126"/>
      <c r="G128" s="126"/>
      <c r="H128" s="86"/>
      <c r="I128" s="86"/>
      <c r="J128" s="87"/>
      <c r="K128" s="106"/>
      <c r="L128" s="127"/>
      <c r="M128" s="128">
        <f t="shared" si="6"/>
        <v>999</v>
      </c>
      <c r="N128" s="127"/>
      <c r="O128" s="86"/>
      <c r="P128" s="265"/>
      <c r="Q128" s="130">
        <f t="shared" si="7"/>
        <v>999</v>
      </c>
      <c r="R128" s="87"/>
    </row>
    <row r="129" spans="1:18" s="11" customFormat="1" ht="18.75" customHeight="1">
      <c r="A129" s="104">
        <v>123</v>
      </c>
      <c r="B129" s="85"/>
      <c r="C129" s="85"/>
      <c r="D129" s="86"/>
      <c r="E129" s="266"/>
      <c r="F129" s="126"/>
      <c r="G129" s="126"/>
      <c r="H129" s="86"/>
      <c r="I129" s="86"/>
      <c r="J129" s="87"/>
      <c r="K129" s="106"/>
      <c r="L129" s="127"/>
      <c r="M129" s="128">
        <f t="shared" si="6"/>
        <v>999</v>
      </c>
      <c r="N129" s="127"/>
      <c r="O129" s="86"/>
      <c r="P129" s="265"/>
      <c r="Q129" s="130">
        <f t="shared" si="7"/>
        <v>999</v>
      </c>
      <c r="R129" s="87"/>
    </row>
    <row r="130" spans="1:18" s="11" customFormat="1" ht="18.75" customHeight="1">
      <c r="A130" s="104">
        <v>124</v>
      </c>
      <c r="B130" s="85"/>
      <c r="C130" s="85"/>
      <c r="D130" s="86"/>
      <c r="E130" s="266"/>
      <c r="F130" s="126"/>
      <c r="G130" s="126"/>
      <c r="H130" s="86"/>
      <c r="I130" s="86"/>
      <c r="J130" s="87"/>
      <c r="K130" s="106"/>
      <c r="L130" s="127"/>
      <c r="M130" s="128">
        <f t="shared" si="6"/>
        <v>999</v>
      </c>
      <c r="N130" s="127"/>
      <c r="O130" s="86"/>
      <c r="P130" s="265"/>
      <c r="Q130" s="130">
        <f t="shared" si="7"/>
        <v>999</v>
      </c>
      <c r="R130" s="87"/>
    </row>
    <row r="131" spans="1:18" s="11" customFormat="1" ht="18.75" customHeight="1">
      <c r="A131" s="104">
        <v>125</v>
      </c>
      <c r="B131" s="85"/>
      <c r="C131" s="85"/>
      <c r="D131" s="86"/>
      <c r="E131" s="266"/>
      <c r="F131" s="126"/>
      <c r="G131" s="126"/>
      <c r="H131" s="86"/>
      <c r="I131" s="86"/>
      <c r="J131" s="87"/>
      <c r="K131" s="106"/>
      <c r="L131" s="127"/>
      <c r="M131" s="128">
        <f t="shared" si="6"/>
        <v>999</v>
      </c>
      <c r="N131" s="127"/>
      <c r="O131" s="86"/>
      <c r="P131" s="265"/>
      <c r="Q131" s="130">
        <f t="shared" si="7"/>
        <v>999</v>
      </c>
      <c r="R131" s="87"/>
    </row>
    <row r="132" spans="1:18" s="11" customFormat="1" ht="18.75" customHeight="1">
      <c r="A132" s="104">
        <v>126</v>
      </c>
      <c r="B132" s="85"/>
      <c r="C132" s="85"/>
      <c r="D132" s="86"/>
      <c r="E132" s="266"/>
      <c r="F132" s="126"/>
      <c r="G132" s="126"/>
      <c r="H132" s="86"/>
      <c r="I132" s="86"/>
      <c r="J132" s="87"/>
      <c r="K132" s="106"/>
      <c r="L132" s="127"/>
      <c r="M132" s="128">
        <f t="shared" si="6"/>
        <v>999</v>
      </c>
      <c r="N132" s="127"/>
      <c r="O132" s="86"/>
      <c r="P132" s="265"/>
      <c r="Q132" s="130">
        <f t="shared" si="7"/>
        <v>999</v>
      </c>
      <c r="R132" s="87"/>
    </row>
    <row r="133" spans="1:18" s="11" customFormat="1" ht="18.75" customHeight="1">
      <c r="A133" s="104">
        <v>127</v>
      </c>
      <c r="B133" s="85"/>
      <c r="C133" s="85"/>
      <c r="D133" s="86"/>
      <c r="E133" s="266"/>
      <c r="F133" s="126"/>
      <c r="G133" s="126"/>
      <c r="H133" s="86"/>
      <c r="I133" s="86"/>
      <c r="J133" s="87"/>
      <c r="K133" s="106"/>
      <c r="L133" s="127"/>
      <c r="M133" s="128">
        <f t="shared" si="6"/>
        <v>999</v>
      </c>
      <c r="N133" s="127"/>
      <c r="O133" s="86"/>
      <c r="P133" s="265"/>
      <c r="Q133" s="130">
        <f t="shared" si="7"/>
        <v>999</v>
      </c>
      <c r="R133" s="87"/>
    </row>
    <row r="134" spans="1:18" s="11" customFormat="1" ht="18.75" customHeight="1">
      <c r="A134" s="104">
        <v>128</v>
      </c>
      <c r="B134" s="85"/>
      <c r="C134" s="85"/>
      <c r="D134" s="86"/>
      <c r="E134" s="266"/>
      <c r="F134" s="126"/>
      <c r="G134" s="126"/>
      <c r="H134" s="86"/>
      <c r="I134" s="86"/>
      <c r="J134" s="87"/>
      <c r="K134" s="106"/>
      <c r="L134" s="127"/>
      <c r="M134" s="128">
        <f t="shared" si="6"/>
        <v>999</v>
      </c>
      <c r="N134" s="127"/>
      <c r="O134" s="86"/>
      <c r="P134" s="265"/>
      <c r="Q134" s="130">
        <f t="shared" si="7"/>
        <v>999</v>
      </c>
      <c r="R134" s="87"/>
    </row>
  </sheetData>
  <sheetProtection/>
  <mergeCells count="1">
    <mergeCell ref="A5:B5"/>
  </mergeCells>
  <conditionalFormatting sqref="K7:K134">
    <cfRule type="cellIs" priority="4" dxfId="20" operator="equal" stopIfTrue="1">
      <formula>"Z"</formula>
    </cfRule>
  </conditionalFormatting>
  <conditionalFormatting sqref="E7:E134">
    <cfRule type="expression" priority="5" dxfId="16" stopIfTrue="1">
      <formula>OR(B7="",E7="")</formula>
    </cfRule>
    <cfRule type="expression" priority="6" dxfId="14" stopIfTrue="1">
      <formula>YEAR($E7)&gt;$U$4</formula>
    </cfRule>
    <cfRule type="expression" priority="7" dxfId="14" stopIfTrue="1">
      <formula>YEAR($E7)&lt;$U$3</formula>
    </cfRule>
  </conditionalFormatting>
  <conditionalFormatting sqref="E11:E18">
    <cfRule type="expression" priority="1" dxfId="16" stopIfTrue="1">
      <formula>OR(B11="",E11="")</formula>
    </cfRule>
    <cfRule type="expression" priority="2" dxfId="14" stopIfTrue="1">
      <formula>YEAR($E11)&gt;$U$3</formula>
    </cfRule>
    <cfRule type="expression" priority="3" dxfId="14" stopIfTrue="1">
      <formula>YEAR($E11)&lt;#REF!</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5.xml><?xml version="1.0" encoding="utf-8"?>
<worksheet xmlns="http://schemas.openxmlformats.org/spreadsheetml/2006/main" xmlns:r="http://schemas.openxmlformats.org/officeDocument/2006/relationships">
  <sheetPr codeName="Sheet138">
    <pageSetUpPr fitToPage="1"/>
  </sheetPr>
  <dimension ref="A1:T79"/>
  <sheetViews>
    <sheetView showGridLines="0" showZeros="0" zoomScalePageLayoutView="0" workbookViewId="0" topLeftCell="A1">
      <selection activeCell="P24" sqref="P2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9.140625" style="0" hidden="1" customWidth="1"/>
    <col min="19" max="19" width="8.7109375" style="0" customWidth="1"/>
    <col min="20" max="20" width="9.140625" style="0" hidden="1" customWidth="1"/>
  </cols>
  <sheetData>
    <row r="1" spans="1:17" s="133" customFormat="1" ht="21.75" customHeight="1">
      <c r="A1" s="67" t="str">
        <f>'Week SetUp'!$A$6</f>
        <v>6ο ΕΝΩΣΙΑΚΟ</v>
      </c>
      <c r="B1" s="67"/>
      <c r="C1" s="134"/>
      <c r="D1" s="134"/>
      <c r="E1" s="134"/>
      <c r="F1" s="134"/>
      <c r="G1" s="134"/>
      <c r="H1" s="134"/>
      <c r="I1" s="135"/>
      <c r="J1" s="107" t="s">
        <v>183</v>
      </c>
      <c r="K1" s="107"/>
      <c r="L1" s="68"/>
      <c r="M1" s="135"/>
      <c r="N1" s="135" t="s">
        <v>25</v>
      </c>
      <c r="O1" s="135"/>
      <c r="P1" s="134"/>
      <c r="Q1" s="135"/>
    </row>
    <row r="2" spans="1:17" s="88" customFormat="1" ht="12.75">
      <c r="A2" s="70" t="str">
        <f>'Week SetUp'!$A$8</f>
        <v>ITF Junior Circuit</v>
      </c>
      <c r="B2" s="70"/>
      <c r="C2" s="70"/>
      <c r="D2" s="70"/>
      <c r="E2" s="70"/>
      <c r="F2" s="136"/>
      <c r="G2" s="91"/>
      <c r="H2" s="91"/>
      <c r="I2" s="137"/>
      <c r="J2" s="107" t="s">
        <v>77</v>
      </c>
      <c r="K2" s="107"/>
      <c r="L2" s="107"/>
      <c r="M2" s="137"/>
      <c r="N2" s="91"/>
      <c r="O2" s="137"/>
      <c r="P2" s="91"/>
      <c r="Q2" s="137"/>
    </row>
    <row r="3" spans="1:17" s="19" customFormat="1" ht="11.25" customHeight="1">
      <c r="A3" s="57" t="s">
        <v>51</v>
      </c>
      <c r="B3" s="57"/>
      <c r="C3" s="57"/>
      <c r="D3" s="57"/>
      <c r="E3" s="57"/>
      <c r="F3" s="57" t="s">
        <v>52</v>
      </c>
      <c r="G3" s="57"/>
      <c r="H3" s="57"/>
      <c r="I3" s="138"/>
      <c r="J3" s="57" t="s">
        <v>53</v>
      </c>
      <c r="K3" s="138"/>
      <c r="L3" s="57"/>
      <c r="M3" s="138"/>
      <c r="N3" s="57"/>
      <c r="O3" s="138"/>
      <c r="P3" s="57"/>
      <c r="Q3" s="58" t="s">
        <v>54</v>
      </c>
    </row>
    <row r="4" spans="1:17" s="36" customFormat="1" ht="11.25" customHeight="1" thickBot="1">
      <c r="A4" s="274" t="str">
        <f>'Week SetUp'!$A$10</f>
        <v>05-06/09/2009</v>
      </c>
      <c r="B4" s="274"/>
      <c r="C4" s="274"/>
      <c r="D4" s="139"/>
      <c r="E4" s="139"/>
      <c r="F4" s="139" t="str">
        <f>'Week SetUp'!$C$10</f>
        <v>Α.Ο.Α.ΚΑΒΑΛΑΣ</v>
      </c>
      <c r="G4" s="74"/>
      <c r="H4" s="139"/>
      <c r="I4" s="140"/>
      <c r="J4" s="141">
        <f>'Week SetUp'!$D$10</f>
        <v>0</v>
      </c>
      <c r="K4" s="140"/>
      <c r="L4" s="142">
        <f>'Week SetUp'!$A$12</f>
        <v>0</v>
      </c>
      <c r="M4" s="140"/>
      <c r="N4" s="139"/>
      <c r="O4" s="140"/>
      <c r="P4" s="139"/>
      <c r="Q4" s="63" t="str">
        <f>'Week SetUp'!$E$10</f>
        <v>ΘΟΔΩΡΗΣ ΠΙΚΑΖΗΣ</v>
      </c>
    </row>
    <row r="5" spans="1:17" s="19" customFormat="1" ht="9.75">
      <c r="A5" s="143"/>
      <c r="B5" s="144" t="s">
        <v>26</v>
      </c>
      <c r="C5" s="144" t="s">
        <v>59</v>
      </c>
      <c r="D5" s="144" t="s">
        <v>27</v>
      </c>
      <c r="E5" s="145" t="s">
        <v>57</v>
      </c>
      <c r="F5" s="145" t="s">
        <v>58</v>
      </c>
      <c r="G5" s="145"/>
      <c r="H5" s="145" t="s">
        <v>52</v>
      </c>
      <c r="I5" s="145"/>
      <c r="J5" s="144" t="s">
        <v>60</v>
      </c>
      <c r="K5" s="146"/>
      <c r="L5" s="144" t="s">
        <v>61</v>
      </c>
      <c r="M5" s="146"/>
      <c r="N5" s="144" t="s">
        <v>62</v>
      </c>
      <c r="O5" s="146"/>
      <c r="P5" s="144" t="s">
        <v>63</v>
      </c>
      <c r="Q5" s="147"/>
    </row>
    <row r="6" spans="1:17" s="19" customFormat="1" ht="3.75" customHeight="1" thickBot="1">
      <c r="A6" s="148"/>
      <c r="B6" s="149"/>
      <c r="C6" s="73"/>
      <c r="D6" s="149"/>
      <c r="E6" s="150"/>
      <c r="F6" s="150"/>
      <c r="G6" s="151"/>
      <c r="H6" s="150"/>
      <c r="I6" s="152"/>
      <c r="J6" s="149"/>
      <c r="K6" s="152"/>
      <c r="L6" s="149"/>
      <c r="M6" s="152"/>
      <c r="N6" s="149"/>
      <c r="O6" s="152"/>
      <c r="P6" s="149"/>
      <c r="Q6" s="153"/>
    </row>
    <row r="7" spans="1:20" s="46" customFormat="1" ht="10.5" customHeight="1">
      <c r="A7" s="154">
        <v>1</v>
      </c>
      <c r="B7" s="155">
        <f>IF($D7="","",VLOOKUP($D7,'Girls Si Main Draw Prep'!$A$7:$P$22,15))</f>
        <v>0</v>
      </c>
      <c r="C7" s="155"/>
      <c r="D7" s="156">
        <v>1</v>
      </c>
      <c r="E7" s="157" t="s">
        <v>150</v>
      </c>
      <c r="F7" s="157" t="str">
        <f>IF($D7="","",VLOOKUP($D7,'Girls Si Main Draw Prep'!$A$7:$P$22,3))</f>
        <v> ΔΗΜΗΤΡΑ</v>
      </c>
      <c r="G7" s="157"/>
      <c r="H7" s="157" t="str">
        <f>IF($D7="","",VLOOKUP($D7,'Girls Si Main Draw Prep'!$A$7:$P$22,4))</f>
        <v>ΜΑΚΕΔΟΝΙΚΟΣ</v>
      </c>
      <c r="I7" s="159"/>
      <c r="J7" s="158"/>
      <c r="K7" s="158"/>
      <c r="L7" s="158"/>
      <c r="M7" s="158"/>
      <c r="N7" s="161"/>
      <c r="O7" s="162"/>
      <c r="P7" s="163"/>
      <c r="Q7" s="164"/>
      <c r="R7" s="165"/>
      <c r="T7" s="166" t="e">
        <f>#REF!</f>
        <v>#REF!</v>
      </c>
    </row>
    <row r="8" spans="1:20" s="46" customFormat="1" ht="9" customHeight="1">
      <c r="A8" s="167"/>
      <c r="B8" s="168"/>
      <c r="C8" s="168"/>
      <c r="D8" s="168"/>
      <c r="E8" s="169"/>
      <c r="F8" s="169"/>
      <c r="G8" s="170"/>
      <c r="H8" s="171" t="s">
        <v>9</v>
      </c>
      <c r="I8" s="172" t="s">
        <v>148</v>
      </c>
      <c r="J8" s="173" t="str">
        <f>UPPER(IF(OR(I8="a",I8="as"),E7,IF(OR(I8="b",I8="bs"),E9,)))</f>
        <v>ΚΑΛΤΣΙΑΤΟΥ</v>
      </c>
      <c r="K8" s="173"/>
      <c r="L8" s="158"/>
      <c r="M8" s="158"/>
      <c r="N8" s="161"/>
      <c r="O8" s="162"/>
      <c r="P8" s="163"/>
      <c r="Q8" s="164"/>
      <c r="R8" s="165"/>
      <c r="T8" s="174" t="e">
        <f>#REF!</f>
        <v>#REF!</v>
      </c>
    </row>
    <row r="9" spans="1:20" s="46" customFormat="1" ht="9" customHeight="1">
      <c r="A9" s="167">
        <v>2</v>
      </c>
      <c r="B9" s="155">
        <f>IF($D9="","",VLOOKUP($D9,'Girls Si Main Draw Prep'!$A$7:$P$22,15))</f>
      </c>
      <c r="C9" s="155">
        <f>IF($D9="","",VLOOKUP($D9,'Girls Si Main Draw Prep'!$A$7:$P$22,16))</f>
      </c>
      <c r="D9" s="156"/>
      <c r="E9" s="175" t="s">
        <v>147</v>
      </c>
      <c r="F9" s="175">
        <f>IF($D9="","",VLOOKUP($D9,'Girls Si Main Draw Prep'!$A$7:$P$22,3))</f>
      </c>
      <c r="G9" s="175"/>
      <c r="H9" s="175">
        <f>IF($D9="","",VLOOKUP($D9,'Girls Si Main Draw Prep'!$A$7:$P$22,4))</f>
      </c>
      <c r="I9" s="176"/>
      <c r="J9" s="158"/>
      <c r="K9" s="177"/>
      <c r="L9" s="158"/>
      <c r="M9" s="158"/>
      <c r="N9" s="161"/>
      <c r="O9" s="162"/>
      <c r="P9" s="163"/>
      <c r="Q9" s="164"/>
      <c r="R9" s="165"/>
      <c r="T9" s="174" t="e">
        <f>#REF!</f>
        <v>#REF!</v>
      </c>
    </row>
    <row r="10" spans="1:20" s="46" customFormat="1" ht="9" customHeight="1">
      <c r="A10" s="167"/>
      <c r="B10" s="168"/>
      <c r="C10" s="168"/>
      <c r="D10" s="178"/>
      <c r="E10" s="169"/>
      <c r="F10" s="169"/>
      <c r="G10" s="170"/>
      <c r="H10" s="158"/>
      <c r="I10" s="179"/>
      <c r="J10" s="171" t="s">
        <v>9</v>
      </c>
      <c r="K10" s="180" t="s">
        <v>148</v>
      </c>
      <c r="L10" s="173" t="str">
        <f>UPPER(IF(OR(K10="a",K10="as"),J8,IF(OR(K10="b",K10="bs"),J12,)))</f>
        <v>ΚΑΛΤΣΙΑΤΟΥ</v>
      </c>
      <c r="M10" s="181"/>
      <c r="N10" s="182"/>
      <c r="O10" s="182"/>
      <c r="P10" s="163"/>
      <c r="Q10" s="164"/>
      <c r="R10" s="165"/>
      <c r="T10" s="174" t="e">
        <f>#REF!</f>
        <v>#REF!</v>
      </c>
    </row>
    <row r="11" spans="1:20" s="46" customFormat="1" ht="9" customHeight="1">
      <c r="A11" s="167">
        <v>3</v>
      </c>
      <c r="B11" s="155">
        <f>IF($D11="","",VLOOKUP($D11,'Girls Si Main Draw Prep'!$A$7:$P$22,15))</f>
        <v>0</v>
      </c>
      <c r="C11" s="155"/>
      <c r="D11" s="156">
        <v>11</v>
      </c>
      <c r="E11" s="175" t="s">
        <v>154</v>
      </c>
      <c r="F11" s="175" t="s">
        <v>165</v>
      </c>
      <c r="G11" s="175"/>
      <c r="H11" s="175" t="s">
        <v>125</v>
      </c>
      <c r="I11" s="159" t="s">
        <v>187</v>
      </c>
      <c r="J11" s="158"/>
      <c r="K11" s="183"/>
      <c r="L11" s="158" t="s">
        <v>196</v>
      </c>
      <c r="M11" s="184"/>
      <c r="N11" s="182"/>
      <c r="O11" s="182"/>
      <c r="P11" s="163"/>
      <c r="Q11" s="164"/>
      <c r="R11" s="165"/>
      <c r="T11" s="174" t="e">
        <f>#REF!</f>
        <v>#REF!</v>
      </c>
    </row>
    <row r="12" spans="1:20" s="46" customFormat="1" ht="9" customHeight="1">
      <c r="A12" s="167"/>
      <c r="B12" s="168"/>
      <c r="C12" s="168"/>
      <c r="D12" s="178"/>
      <c r="E12" s="169"/>
      <c r="F12" s="169"/>
      <c r="G12" s="170"/>
      <c r="H12" s="171" t="s">
        <v>9</v>
      </c>
      <c r="I12" s="172" t="s">
        <v>148</v>
      </c>
      <c r="J12" s="173" t="str">
        <f>UPPER(IF(OR(I12="a",I12="as"),E11,IF(OR(I12="b",I12="bs"),E13,)))</f>
        <v>ΙΩΑΝΝΙΔΟΥ</v>
      </c>
      <c r="K12" s="185"/>
      <c r="L12" s="158"/>
      <c r="M12" s="184"/>
      <c r="N12" s="182"/>
      <c r="O12" s="182"/>
      <c r="P12" s="163"/>
      <c r="Q12" s="164"/>
      <c r="R12" s="165"/>
      <c r="T12" s="174" t="e">
        <f>#REF!</f>
        <v>#REF!</v>
      </c>
    </row>
    <row r="13" spans="1:20" s="46" customFormat="1" ht="9" customHeight="1">
      <c r="A13" s="167">
        <v>4</v>
      </c>
      <c r="B13" s="155">
        <f>IF($D13="","",VLOOKUP($D13,'Girls Si Main Draw Prep'!$A$7:$P$22,15))</f>
        <v>0</v>
      </c>
      <c r="C13" s="155"/>
      <c r="D13" s="156">
        <v>10</v>
      </c>
      <c r="E13" s="175" t="s">
        <v>159</v>
      </c>
      <c r="F13" s="175" t="s">
        <v>170</v>
      </c>
      <c r="G13" s="175"/>
      <c r="H13" s="175" t="s">
        <v>126</v>
      </c>
      <c r="I13" s="186"/>
      <c r="J13" s="158" t="s">
        <v>192</v>
      </c>
      <c r="K13" s="158"/>
      <c r="L13" s="158"/>
      <c r="M13" s="184"/>
      <c r="N13" s="182"/>
      <c r="O13" s="182"/>
      <c r="P13" s="163"/>
      <c r="Q13" s="164"/>
      <c r="R13" s="165"/>
      <c r="T13" s="174" t="e">
        <f>#REF!</f>
        <v>#REF!</v>
      </c>
    </row>
    <row r="14" spans="1:20" s="46" customFormat="1" ht="9" customHeight="1">
      <c r="A14" s="167"/>
      <c r="B14" s="168"/>
      <c r="C14" s="168"/>
      <c r="D14" s="178"/>
      <c r="E14" s="158"/>
      <c r="F14" s="158"/>
      <c r="G14" s="59"/>
      <c r="H14" s="187"/>
      <c r="I14" s="179"/>
      <c r="J14" s="158"/>
      <c r="K14" s="158"/>
      <c r="L14" s="171" t="s">
        <v>9</v>
      </c>
      <c r="M14" s="180" t="s">
        <v>148</v>
      </c>
      <c r="N14" s="173" t="str">
        <f>UPPER(IF(OR(M14="a",M14="as"),L10,IF(OR(M14="b",M14="bs"),L18,)))</f>
        <v>ΚΑΛΤΣΙΑΤΟΥ</v>
      </c>
      <c r="O14" s="181"/>
      <c r="P14" s="163"/>
      <c r="Q14" s="164"/>
      <c r="R14" s="165"/>
      <c r="T14" s="174" t="e">
        <f>#REF!</f>
        <v>#REF!</v>
      </c>
    </row>
    <row r="15" spans="1:20" s="46" customFormat="1" ht="9" customHeight="1">
      <c r="A15" s="154">
        <v>5</v>
      </c>
      <c r="B15" s="155">
        <f>IF($D15="","",VLOOKUP($D15,'Girls Si Main Draw Prep'!$A$7:$P$22,15))</f>
      </c>
      <c r="C15" s="155"/>
      <c r="D15" s="156"/>
      <c r="E15" s="157" t="s">
        <v>152</v>
      </c>
      <c r="F15" s="157" t="s">
        <v>163</v>
      </c>
      <c r="G15" s="157"/>
      <c r="H15" s="157" t="s">
        <v>189</v>
      </c>
      <c r="I15" s="188"/>
      <c r="J15" s="158"/>
      <c r="K15" s="158"/>
      <c r="L15" s="158"/>
      <c r="M15" s="184"/>
      <c r="N15" s="158" t="s">
        <v>209</v>
      </c>
      <c r="O15" s="184"/>
      <c r="P15" s="163"/>
      <c r="Q15" s="164"/>
      <c r="R15" s="165"/>
      <c r="T15" s="174" t="e">
        <f>#REF!</f>
        <v>#REF!</v>
      </c>
    </row>
    <row r="16" spans="1:20" s="46" customFormat="1" ht="9" customHeight="1" thickBot="1">
      <c r="A16" s="167"/>
      <c r="B16" s="168"/>
      <c r="C16" s="168"/>
      <c r="D16" s="178"/>
      <c r="E16" s="169"/>
      <c r="F16" s="169"/>
      <c r="G16" s="170"/>
      <c r="H16" s="171" t="s">
        <v>9</v>
      </c>
      <c r="I16" s="172" t="s">
        <v>148</v>
      </c>
      <c r="J16" s="173" t="s">
        <v>152</v>
      </c>
      <c r="K16" s="173"/>
      <c r="L16" s="158"/>
      <c r="M16" s="184"/>
      <c r="N16" s="182"/>
      <c r="O16" s="184"/>
      <c r="P16" s="163"/>
      <c r="Q16" s="164"/>
      <c r="R16" s="165"/>
      <c r="T16" s="189" t="e">
        <f>#REF!</f>
        <v>#REF!</v>
      </c>
    </row>
    <row r="17" spans="1:18" s="46" customFormat="1" ht="9" customHeight="1">
      <c r="A17" s="167">
        <v>6</v>
      </c>
      <c r="B17" s="155">
        <f>IF($D17="","",VLOOKUP($D17,'Girls Si Main Draw Prep'!$A$7:$P$22,15))</f>
        <v>0</v>
      </c>
      <c r="C17" s="155"/>
      <c r="D17" s="156">
        <v>8</v>
      </c>
      <c r="E17" s="175" t="s">
        <v>147</v>
      </c>
      <c r="F17" s="175"/>
      <c r="G17" s="175"/>
      <c r="H17" s="175"/>
      <c r="I17" s="176"/>
      <c r="J17" s="158"/>
      <c r="K17" s="177"/>
      <c r="L17" s="158"/>
      <c r="M17" s="184"/>
      <c r="N17" s="182"/>
      <c r="O17" s="184"/>
      <c r="P17" s="163"/>
      <c r="Q17" s="164"/>
      <c r="R17" s="165"/>
    </row>
    <row r="18" spans="1:18" s="46" customFormat="1" ht="9" customHeight="1">
      <c r="A18" s="167"/>
      <c r="B18" s="168"/>
      <c r="C18" s="168"/>
      <c r="D18" s="178"/>
      <c r="E18" s="169"/>
      <c r="F18" s="169"/>
      <c r="G18" s="170"/>
      <c r="H18" s="158"/>
      <c r="I18" s="179"/>
      <c r="J18" s="171" t="s">
        <v>9</v>
      </c>
      <c r="K18" s="180" t="s">
        <v>148</v>
      </c>
      <c r="L18" s="173" t="str">
        <f>UPPER(IF(OR(K18="a",K18="as"),J16,IF(OR(K18="b",K18="bs"),J20,)))</f>
        <v>ΝΙΚΟΛΑΙΔΟΥ</v>
      </c>
      <c r="M18" s="190"/>
      <c r="N18" s="182"/>
      <c r="O18" s="184"/>
      <c r="P18" s="163"/>
      <c r="Q18" s="164"/>
      <c r="R18" s="165"/>
    </row>
    <row r="19" spans="1:18" s="46" customFormat="1" ht="9" customHeight="1">
      <c r="A19" s="167">
        <v>7</v>
      </c>
      <c r="B19" s="155">
        <f>IF($D19="","",VLOOKUP($D19,'Girls Si Main Draw Prep'!$A$7:$P$22,15))</f>
      </c>
      <c r="C19" s="155">
        <f>IF($D19="","",VLOOKUP($D19,'Girls Si Main Draw Prep'!$A$7:$P$22,16))</f>
      </c>
      <c r="D19" s="156"/>
      <c r="E19" s="175" t="s">
        <v>156</v>
      </c>
      <c r="F19" s="175" t="s">
        <v>167</v>
      </c>
      <c r="G19" s="175"/>
      <c r="H19" s="175" t="s">
        <v>123</v>
      </c>
      <c r="I19" s="159"/>
      <c r="J19" s="158"/>
      <c r="K19" s="183"/>
      <c r="L19" s="158" t="s">
        <v>199</v>
      </c>
      <c r="M19" s="182"/>
      <c r="N19" s="182"/>
      <c r="O19" s="184"/>
      <c r="P19" s="163"/>
      <c r="Q19" s="164"/>
      <c r="R19" s="165"/>
    </row>
    <row r="20" spans="1:18" s="46" customFormat="1" ht="9" customHeight="1">
      <c r="A20" s="167"/>
      <c r="B20" s="168"/>
      <c r="C20" s="168"/>
      <c r="D20" s="168"/>
      <c r="E20" s="169"/>
      <c r="F20" s="169"/>
      <c r="G20" s="170"/>
      <c r="H20" s="171" t="s">
        <v>9</v>
      </c>
      <c r="I20" s="172" t="s">
        <v>193</v>
      </c>
      <c r="J20" s="173" t="s">
        <v>156</v>
      </c>
      <c r="K20" s="185"/>
      <c r="L20" s="158"/>
      <c r="M20" s="182"/>
      <c r="N20" s="182"/>
      <c r="O20" s="184"/>
      <c r="P20" s="163"/>
      <c r="Q20" s="164"/>
      <c r="R20" s="165"/>
    </row>
    <row r="21" spans="1:18" s="46" customFormat="1" ht="9" customHeight="1">
      <c r="A21" s="167">
        <v>8</v>
      </c>
      <c r="B21" s="155">
        <f>IF($D21="","",VLOOKUP($D21,'Girls Si Main Draw Prep'!$A$7:$P$22,15))</f>
      </c>
      <c r="C21" s="155"/>
      <c r="D21" s="156"/>
      <c r="E21" s="175" t="s">
        <v>158</v>
      </c>
      <c r="F21" s="175" t="s">
        <v>171</v>
      </c>
      <c r="G21" s="175"/>
      <c r="H21" s="175" t="s">
        <v>122</v>
      </c>
      <c r="I21" s="186"/>
      <c r="J21" s="158"/>
      <c r="K21" s="158"/>
      <c r="L21" s="158"/>
      <c r="M21" s="182"/>
      <c r="N21" s="182"/>
      <c r="O21" s="184"/>
      <c r="P21" s="163"/>
      <c r="Q21" s="164"/>
      <c r="R21" s="165"/>
    </row>
    <row r="22" spans="1:18" s="46" customFormat="1" ht="9" customHeight="1">
      <c r="A22" s="167"/>
      <c r="B22" s="168"/>
      <c r="C22" s="168"/>
      <c r="D22" s="168"/>
      <c r="E22" s="187"/>
      <c r="F22" s="187"/>
      <c r="G22" s="191"/>
      <c r="H22" s="187"/>
      <c r="I22" s="179"/>
      <c r="J22" s="158"/>
      <c r="K22" s="158"/>
      <c r="L22" s="158"/>
      <c r="M22" s="182"/>
      <c r="N22" s="171" t="s">
        <v>9</v>
      </c>
      <c r="O22" s="180" t="s">
        <v>148</v>
      </c>
      <c r="P22" s="173" t="str">
        <f>UPPER(IF(OR(O22="a",O22="as"),N14,IF(OR(O22="b",O22="bs"),N30,)))</f>
        <v>ΚΑΛΤΣΙΑΤΟΥ</v>
      </c>
      <c r="Q22" s="181"/>
      <c r="R22" s="165"/>
    </row>
    <row r="23" spans="1:18" s="46" customFormat="1" ht="9" customHeight="1">
      <c r="A23" s="167">
        <v>9</v>
      </c>
      <c r="B23" s="155">
        <f>IF($D23="","",VLOOKUP($D23,'Girls Si Main Draw Prep'!$A$7:$P$22,15))</f>
      </c>
      <c r="C23" s="155"/>
      <c r="D23" s="156"/>
      <c r="E23" s="175" t="s">
        <v>155</v>
      </c>
      <c r="F23" s="175" t="s">
        <v>166</v>
      </c>
      <c r="G23" s="175"/>
      <c r="H23" s="175" t="s">
        <v>122</v>
      </c>
      <c r="I23" s="159"/>
      <c r="J23" s="158"/>
      <c r="K23" s="158"/>
      <c r="L23" s="158"/>
      <c r="M23" s="182"/>
      <c r="N23" s="158"/>
      <c r="O23" s="184"/>
      <c r="P23" s="158" t="s">
        <v>211</v>
      </c>
      <c r="Q23" s="182"/>
      <c r="R23" s="165"/>
    </row>
    <row r="24" spans="1:18" s="46" customFormat="1" ht="9" customHeight="1">
      <c r="A24" s="167"/>
      <c r="B24" s="168"/>
      <c r="C24" s="168"/>
      <c r="D24" s="168"/>
      <c r="E24" s="169"/>
      <c r="F24" s="169"/>
      <c r="G24" s="170"/>
      <c r="H24" s="171" t="s">
        <v>9</v>
      </c>
      <c r="I24" s="172" t="s">
        <v>148</v>
      </c>
      <c r="J24" s="173" t="str">
        <f>UPPER(IF(OR(I24="a",I24="as"),E23,IF(OR(I24="b",I24="bs"),E25,)))</f>
        <v>ΓΟΥΔΑ</v>
      </c>
      <c r="K24" s="173"/>
      <c r="L24" s="158"/>
      <c r="M24" s="182"/>
      <c r="N24" s="182"/>
      <c r="O24" s="184"/>
      <c r="P24" s="163"/>
      <c r="Q24" s="164"/>
      <c r="R24" s="165"/>
    </row>
    <row r="25" spans="1:18" s="46" customFormat="1" ht="9" customHeight="1">
      <c r="A25" s="167">
        <v>10</v>
      </c>
      <c r="B25" s="155">
        <f>IF($D25="","",VLOOKUP($D25,'Girls Si Main Draw Prep'!$A$7:$P$22,15))</f>
      </c>
      <c r="C25" s="155">
        <f>IF($D25="","",VLOOKUP($D25,'Girls Si Main Draw Prep'!$A$7:$P$22,16))</f>
      </c>
      <c r="D25" s="156"/>
      <c r="E25" s="175" t="s">
        <v>147</v>
      </c>
      <c r="F25" s="175">
        <f>IF($D25="","",VLOOKUP($D25,'Girls Si Main Draw Prep'!$A$7:$P$22,3))</f>
      </c>
      <c r="G25" s="175"/>
      <c r="H25" s="175">
        <f>IF($D25="","",VLOOKUP($D25,'Girls Si Main Draw Prep'!$A$7:$P$22,4))</f>
      </c>
      <c r="I25" s="176"/>
      <c r="J25" s="158"/>
      <c r="K25" s="177"/>
      <c r="L25" s="158"/>
      <c r="M25" s="182"/>
      <c r="N25" s="182"/>
      <c r="O25" s="184"/>
      <c r="P25" s="163"/>
      <c r="Q25" s="164"/>
      <c r="R25" s="165"/>
    </row>
    <row r="26" spans="1:18" s="46" customFormat="1" ht="9" customHeight="1">
      <c r="A26" s="167"/>
      <c r="B26" s="168"/>
      <c r="C26" s="168"/>
      <c r="D26" s="178"/>
      <c r="E26" s="169"/>
      <c r="F26" s="169"/>
      <c r="G26" s="170"/>
      <c r="H26" s="158"/>
      <c r="I26" s="179"/>
      <c r="J26" s="171" t="s">
        <v>9</v>
      </c>
      <c r="K26" s="180" t="s">
        <v>148</v>
      </c>
      <c r="L26" s="173" t="str">
        <f>UPPER(IF(OR(K26="a",K26="as"),J24,IF(OR(K26="b",K26="bs"),J28,)))</f>
        <v>ΓΟΥΔΑ</v>
      </c>
      <c r="M26" s="181"/>
      <c r="N26" s="182"/>
      <c r="O26" s="184"/>
      <c r="P26" s="163"/>
      <c r="Q26" s="164"/>
      <c r="R26" s="165"/>
    </row>
    <row r="27" spans="1:18" s="46" customFormat="1" ht="9" customHeight="1">
      <c r="A27" s="167">
        <v>11</v>
      </c>
      <c r="B27" s="155">
        <f>IF($D27="","",VLOOKUP($D27,'Girls Si Main Draw Prep'!$A$7:$P$22,15))</f>
        <v>0</v>
      </c>
      <c r="C27" s="155"/>
      <c r="D27" s="156">
        <v>6</v>
      </c>
      <c r="E27" s="175" t="s">
        <v>147</v>
      </c>
      <c r="F27" s="175"/>
      <c r="G27" s="175"/>
      <c r="H27" s="175"/>
      <c r="I27" s="159"/>
      <c r="J27" s="158"/>
      <c r="K27" s="183"/>
      <c r="L27" s="158" t="s">
        <v>203</v>
      </c>
      <c r="M27" s="184"/>
      <c r="N27" s="182"/>
      <c r="O27" s="184"/>
      <c r="P27" s="163"/>
      <c r="Q27" s="164"/>
      <c r="R27" s="165"/>
    </row>
    <row r="28" spans="1:18" s="46" customFormat="1" ht="9" customHeight="1">
      <c r="A28" s="192"/>
      <c r="B28" s="168"/>
      <c r="C28" s="168"/>
      <c r="D28" s="178"/>
      <c r="E28" s="169"/>
      <c r="F28" s="169"/>
      <c r="G28" s="170"/>
      <c r="H28" s="171" t="s">
        <v>9</v>
      </c>
      <c r="I28" s="172" t="s">
        <v>194</v>
      </c>
      <c r="J28" s="173" t="s">
        <v>153</v>
      </c>
      <c r="K28" s="185"/>
      <c r="L28" s="158"/>
      <c r="M28" s="184"/>
      <c r="N28" s="182"/>
      <c r="O28" s="184"/>
      <c r="P28" s="163"/>
      <c r="Q28" s="164"/>
      <c r="R28" s="165"/>
    </row>
    <row r="29" spans="1:18" s="46" customFormat="1" ht="9" customHeight="1">
      <c r="A29" s="154">
        <v>12</v>
      </c>
      <c r="B29" s="155">
        <f>IF($D29="","",VLOOKUP($D29,'Girls Si Main Draw Prep'!$A$7:$P$22,15))</f>
        <v>0</v>
      </c>
      <c r="C29" s="155"/>
      <c r="D29" s="156">
        <v>7</v>
      </c>
      <c r="E29" s="157" t="s">
        <v>153</v>
      </c>
      <c r="F29" s="157" t="s">
        <v>190</v>
      </c>
      <c r="G29" s="157"/>
      <c r="H29" s="157" t="s">
        <v>191</v>
      </c>
      <c r="I29" s="186"/>
      <c r="J29" s="158"/>
      <c r="K29" s="158"/>
      <c r="L29" s="158"/>
      <c r="M29" s="184"/>
      <c r="N29" s="182"/>
      <c r="O29" s="184"/>
      <c r="P29" s="163"/>
      <c r="Q29" s="164"/>
      <c r="R29" s="165"/>
    </row>
    <row r="30" spans="1:18" s="46" customFormat="1" ht="9" customHeight="1">
      <c r="A30" s="167"/>
      <c r="B30" s="168"/>
      <c r="C30" s="168"/>
      <c r="D30" s="178"/>
      <c r="E30" s="158"/>
      <c r="F30" s="158"/>
      <c r="G30" s="59"/>
      <c r="H30" s="187"/>
      <c r="I30" s="179"/>
      <c r="J30" s="158"/>
      <c r="K30" s="158"/>
      <c r="L30" s="171" t="s">
        <v>9</v>
      </c>
      <c r="M30" s="180"/>
      <c r="N30" s="173" t="s">
        <v>151</v>
      </c>
      <c r="O30" s="190"/>
      <c r="P30" s="163"/>
      <c r="Q30" s="164"/>
      <c r="R30" s="165"/>
    </row>
    <row r="31" spans="1:18" s="46" customFormat="1" ht="9" customHeight="1">
      <c r="A31" s="167">
        <v>13</v>
      </c>
      <c r="B31" s="155">
        <f>IF($D31="","",VLOOKUP($D31,'Girls Si Main Draw Prep'!$A$7:$P$22,15))</f>
        <v>0</v>
      </c>
      <c r="C31" s="155"/>
      <c r="D31" s="156">
        <v>8</v>
      </c>
      <c r="E31" s="175" t="s">
        <v>157</v>
      </c>
      <c r="F31" s="175"/>
      <c r="G31" s="175" t="s">
        <v>168</v>
      </c>
      <c r="H31" s="175" t="s">
        <v>122</v>
      </c>
      <c r="I31" s="188"/>
      <c r="J31" s="158"/>
      <c r="K31" s="158"/>
      <c r="L31" s="158"/>
      <c r="M31" s="184"/>
      <c r="N31" s="158" t="s">
        <v>210</v>
      </c>
      <c r="O31" s="182"/>
      <c r="P31" s="163"/>
      <c r="Q31" s="164"/>
      <c r="R31" s="165"/>
    </row>
    <row r="32" spans="1:18" s="46" customFormat="1" ht="9" customHeight="1">
      <c r="A32" s="167"/>
      <c r="B32" s="168"/>
      <c r="C32" s="168"/>
      <c r="D32" s="178"/>
      <c r="E32" s="169"/>
      <c r="F32" s="169"/>
      <c r="G32" s="170"/>
      <c r="H32" s="171" t="s">
        <v>9</v>
      </c>
      <c r="I32" s="172" t="s">
        <v>148</v>
      </c>
      <c r="J32" s="173" t="str">
        <f>UPPER(IF(OR(I32="a",I32="as"),E31,IF(OR(I32="b",I32="bs"),E33,)))</f>
        <v>ΓΙΑΝΝΑΚΟΥΔΑΚΗ</v>
      </c>
      <c r="K32" s="173"/>
      <c r="L32" s="158"/>
      <c r="M32" s="184"/>
      <c r="N32" s="182"/>
      <c r="O32" s="182"/>
      <c r="P32" s="163"/>
      <c r="Q32" s="164"/>
      <c r="R32" s="165"/>
    </row>
    <row r="33" spans="1:18" s="46" customFormat="1" ht="9" customHeight="1">
      <c r="A33" s="167">
        <v>14</v>
      </c>
      <c r="B33" s="155">
        <f>IF($D33="","",VLOOKUP($D33,'Girls Si Main Draw Prep'!$A$7:$P$22,15))</f>
        <v>0</v>
      </c>
      <c r="C33" s="155"/>
      <c r="D33" s="156">
        <v>11</v>
      </c>
      <c r="E33" s="175" t="s">
        <v>160</v>
      </c>
      <c r="F33" s="175" t="s">
        <v>171</v>
      </c>
      <c r="G33" s="175"/>
      <c r="H33" s="175" t="s">
        <v>82</v>
      </c>
      <c r="I33" s="176"/>
      <c r="J33" s="158" t="s">
        <v>195</v>
      </c>
      <c r="K33" s="177"/>
      <c r="L33" s="158"/>
      <c r="M33" s="184"/>
      <c r="N33" s="182"/>
      <c r="O33" s="182"/>
      <c r="P33" s="163"/>
      <c r="Q33" s="164"/>
      <c r="R33" s="165"/>
    </row>
    <row r="34" spans="1:18" s="46" customFormat="1" ht="9" customHeight="1">
      <c r="A34" s="167"/>
      <c r="B34" s="168"/>
      <c r="C34" s="168"/>
      <c r="D34" s="178"/>
      <c r="E34" s="169"/>
      <c r="F34" s="169"/>
      <c r="G34" s="170"/>
      <c r="H34" s="158"/>
      <c r="I34" s="179"/>
      <c r="J34" s="171" t="s">
        <v>9</v>
      </c>
      <c r="K34" s="180" t="s">
        <v>149</v>
      </c>
      <c r="L34" s="173" t="str">
        <f>UPPER(IF(OR(K34="a",K34="as"),J32,IF(OR(K34="b",K34="bs"),J36,)))</f>
        <v>ΠΑΠΑ ΤΖΑΝΕΤΟΥ</v>
      </c>
      <c r="M34" s="190"/>
      <c r="N34" s="182"/>
      <c r="O34" s="182"/>
      <c r="P34" s="163"/>
      <c r="Q34" s="164"/>
      <c r="R34" s="165"/>
    </row>
    <row r="35" spans="1:18" s="46" customFormat="1" ht="9" customHeight="1">
      <c r="A35" s="167">
        <v>15</v>
      </c>
      <c r="B35" s="155">
        <f>IF($D35="","",VLOOKUP($D35,'Girls Si Main Draw Prep'!$A$7:$P$22,15))</f>
      </c>
      <c r="C35" s="155">
        <f>IF($D35="","",VLOOKUP($D35,'Girls Si Main Draw Prep'!$A$7:$P$22,16))</f>
      </c>
      <c r="D35" s="156"/>
      <c r="E35" s="175" t="s">
        <v>147</v>
      </c>
      <c r="F35" s="175">
        <f>IF($D35="","",VLOOKUP($D35,'Girls Si Main Draw Prep'!$A$7:$P$22,3))</f>
      </c>
      <c r="G35" s="175"/>
      <c r="H35" s="175">
        <f>IF($D35="","",VLOOKUP($D35,'Girls Si Main Draw Prep'!$A$7:$P$22,4))</f>
      </c>
      <c r="I35" s="159"/>
      <c r="J35" s="158"/>
      <c r="K35" s="183"/>
      <c r="L35" s="158" t="s">
        <v>192</v>
      </c>
      <c r="M35" s="182"/>
      <c r="N35" s="182"/>
      <c r="O35" s="182"/>
      <c r="P35" s="163"/>
      <c r="Q35" s="164"/>
      <c r="R35" s="165"/>
    </row>
    <row r="36" spans="1:18" s="46" customFormat="1" ht="9" customHeight="1">
      <c r="A36" s="167"/>
      <c r="B36" s="168"/>
      <c r="C36" s="168"/>
      <c r="D36" s="168"/>
      <c r="E36" s="169"/>
      <c r="F36" s="169"/>
      <c r="G36" s="170"/>
      <c r="H36" s="171" t="s">
        <v>9</v>
      </c>
      <c r="I36" s="172" t="s">
        <v>149</v>
      </c>
      <c r="J36" s="173" t="str">
        <f>UPPER(IF(OR(I36="a",I36="as"),E35,IF(OR(I36="b",I36="bs"),E37,)))</f>
        <v>ΠΑΠΑ ΤΖΑΝΕΤΟΥ</v>
      </c>
      <c r="K36" s="185"/>
      <c r="L36" s="158"/>
      <c r="M36" s="182"/>
      <c r="N36" s="182"/>
      <c r="O36" s="182"/>
      <c r="P36" s="163"/>
      <c r="Q36" s="164"/>
      <c r="R36" s="165"/>
    </row>
    <row r="37" spans="1:18" s="46" customFormat="1" ht="9" customHeight="1">
      <c r="A37" s="154">
        <v>16</v>
      </c>
      <c r="B37" s="155">
        <f>IF($D37="","",VLOOKUP($D37,'Girls Si Main Draw Prep'!$A$7:$P$22,15))</f>
        <v>0</v>
      </c>
      <c r="C37" s="155"/>
      <c r="D37" s="156">
        <v>2</v>
      </c>
      <c r="E37" s="157" t="s">
        <v>188</v>
      </c>
      <c r="F37" s="157" t="str">
        <f>IF($D37="","",VLOOKUP($D37,'Girls Si Main Draw Prep'!$A$7:$P$22,3))</f>
        <v>ΣΑΝΤΡΑ</v>
      </c>
      <c r="G37" s="175"/>
      <c r="H37" s="157" t="str">
        <f>IF($D37="","",VLOOKUP($D37,'Girls Si Main Draw Prep'!$A$7:$P$22,4))</f>
        <v>Σ.Α.ΔΡΑΜΑΣ</v>
      </c>
      <c r="I37" s="186"/>
      <c r="J37" s="158"/>
      <c r="K37" s="158"/>
      <c r="L37" s="158"/>
      <c r="M37" s="182"/>
      <c r="N37" s="182"/>
      <c r="O37" s="182"/>
      <c r="P37" s="163"/>
      <c r="Q37" s="164"/>
      <c r="R37" s="165"/>
    </row>
    <row r="38" spans="1:18" s="46" customFormat="1" ht="9" customHeight="1">
      <c r="A38" s="193"/>
      <c r="B38" s="168"/>
      <c r="C38" s="168"/>
      <c r="D38" s="168"/>
      <c r="E38" s="187"/>
      <c r="F38" s="187"/>
      <c r="G38" s="191"/>
      <c r="H38" s="158"/>
      <c r="I38" s="179"/>
      <c r="J38" s="158"/>
      <c r="K38" s="158"/>
      <c r="L38" s="158"/>
      <c r="M38" s="182"/>
      <c r="N38" s="182"/>
      <c r="O38" s="182"/>
      <c r="P38" s="163"/>
      <c r="Q38" s="164"/>
      <c r="R38" s="165"/>
    </row>
    <row r="39" spans="1:18" s="46" customFormat="1" ht="9" customHeight="1">
      <c r="A39" s="194"/>
      <c r="B39" s="160"/>
      <c r="C39" s="160"/>
      <c r="D39" s="168"/>
      <c r="E39" s="160"/>
      <c r="F39" s="160"/>
      <c r="G39" s="160"/>
      <c r="H39" s="160"/>
      <c r="I39" s="168"/>
      <c r="J39" s="160"/>
      <c r="K39" s="160"/>
      <c r="L39" s="160"/>
      <c r="M39" s="195"/>
      <c r="N39" s="195"/>
      <c r="O39" s="195"/>
      <c r="P39" s="163"/>
      <c r="Q39" s="164"/>
      <c r="R39" s="165"/>
    </row>
    <row r="40" spans="1:18" s="46" customFormat="1" ht="9" customHeight="1">
      <c r="A40" s="193"/>
      <c r="B40" s="168"/>
      <c r="C40" s="168"/>
      <c r="D40" s="168"/>
      <c r="E40" s="160"/>
      <c r="F40" s="160"/>
      <c r="H40" s="196"/>
      <c r="I40" s="168"/>
      <c r="J40" s="160"/>
      <c r="K40" s="160"/>
      <c r="L40" s="160"/>
      <c r="M40" s="195"/>
      <c r="N40" s="195"/>
      <c r="O40" s="195"/>
      <c r="P40" s="163"/>
      <c r="Q40" s="164"/>
      <c r="R40" s="165"/>
    </row>
    <row r="41" spans="1:18" s="46" customFormat="1" ht="9" customHeight="1">
      <c r="A41" s="193"/>
      <c r="B41" s="160"/>
      <c r="C41" s="160"/>
      <c r="D41" s="168"/>
      <c r="E41" s="160"/>
      <c r="F41" s="160"/>
      <c r="G41" s="160"/>
      <c r="H41" s="160"/>
      <c r="I41" s="168"/>
      <c r="J41" s="160"/>
      <c r="K41" s="197"/>
      <c r="L41" s="160"/>
      <c r="M41" s="195"/>
      <c r="N41" s="195"/>
      <c r="O41" s="195"/>
      <c r="P41" s="163"/>
      <c r="Q41" s="164"/>
      <c r="R41" s="165"/>
    </row>
    <row r="42" spans="1:18" s="46" customFormat="1" ht="9" customHeight="1">
      <c r="A42" s="193"/>
      <c r="B42" s="168"/>
      <c r="C42" s="168"/>
      <c r="D42" s="168"/>
      <c r="E42" s="160"/>
      <c r="F42" s="160"/>
      <c r="H42" s="160"/>
      <c r="I42" s="168"/>
      <c r="J42" s="196"/>
      <c r="K42" s="168"/>
      <c r="L42" s="160"/>
      <c r="M42" s="195"/>
      <c r="N42" s="195"/>
      <c r="O42" s="195"/>
      <c r="P42" s="163"/>
      <c r="Q42" s="164"/>
      <c r="R42" s="165"/>
    </row>
    <row r="43" spans="1:18" s="46" customFormat="1" ht="9" customHeight="1">
      <c r="A43" s="193"/>
      <c r="B43" s="160"/>
      <c r="C43" s="160"/>
      <c r="D43" s="168"/>
      <c r="E43" s="160"/>
      <c r="F43" s="160"/>
      <c r="G43" s="160"/>
      <c r="H43" s="160"/>
      <c r="I43" s="168"/>
      <c r="J43" s="160"/>
      <c r="K43" s="160"/>
      <c r="L43" s="160"/>
      <c r="M43" s="195"/>
      <c r="N43" s="195"/>
      <c r="O43" s="195"/>
      <c r="P43" s="163"/>
      <c r="Q43" s="164"/>
      <c r="R43" s="198"/>
    </row>
    <row r="44" spans="1:18" s="46" customFormat="1" ht="9" customHeight="1">
      <c r="A44" s="193"/>
      <c r="B44" s="168"/>
      <c r="C44" s="168"/>
      <c r="D44" s="168"/>
      <c r="E44" s="160"/>
      <c r="F44" s="160"/>
      <c r="H44" s="196"/>
      <c r="I44" s="168"/>
      <c r="J44" s="160"/>
      <c r="K44" s="160"/>
      <c r="L44" s="160"/>
      <c r="M44" s="195"/>
      <c r="N44" s="195"/>
      <c r="O44" s="195"/>
      <c r="P44" s="163"/>
      <c r="Q44" s="164"/>
      <c r="R44" s="165"/>
    </row>
    <row r="45" spans="1:18" s="46" customFormat="1" ht="9" customHeight="1">
      <c r="A45" s="193"/>
      <c r="B45" s="160"/>
      <c r="C45" s="160"/>
      <c r="D45" s="168"/>
      <c r="E45" s="160"/>
      <c r="F45" s="160"/>
      <c r="G45" s="160"/>
      <c r="H45" s="160"/>
      <c r="I45" s="168"/>
      <c r="J45" s="160"/>
      <c r="K45" s="160"/>
      <c r="L45" s="160"/>
      <c r="M45" s="195"/>
      <c r="N45" s="195"/>
      <c r="O45" s="195"/>
      <c r="P45" s="163"/>
      <c r="Q45" s="164"/>
      <c r="R45" s="165"/>
    </row>
    <row r="46" spans="1:18" s="46" customFormat="1" ht="9" customHeight="1">
      <c r="A46" s="193"/>
      <c r="B46" s="168"/>
      <c r="C46" s="168"/>
      <c r="D46" s="168"/>
      <c r="E46" s="160"/>
      <c r="F46" s="160"/>
      <c r="H46" s="160"/>
      <c r="I46" s="168"/>
      <c r="J46" s="160"/>
      <c r="K46" s="160"/>
      <c r="L46" s="196"/>
      <c r="M46" s="168"/>
      <c r="N46" s="160"/>
      <c r="O46" s="195"/>
      <c r="P46" s="163"/>
      <c r="Q46" s="164"/>
      <c r="R46" s="165"/>
    </row>
    <row r="47" spans="1:18" s="46" customFormat="1" ht="9" customHeight="1">
      <c r="A47" s="193"/>
      <c r="B47" s="160"/>
      <c r="C47" s="160"/>
      <c r="D47" s="168"/>
      <c r="E47" s="160"/>
      <c r="F47" s="160"/>
      <c r="G47" s="160"/>
      <c r="H47" s="160"/>
      <c r="I47" s="168"/>
      <c r="J47" s="160"/>
      <c r="K47" s="160"/>
      <c r="L47" s="160"/>
      <c r="M47" s="195"/>
      <c r="N47" s="160"/>
      <c r="O47" s="195"/>
      <c r="P47" s="163"/>
      <c r="Q47" s="164"/>
      <c r="R47" s="165"/>
    </row>
    <row r="48" spans="1:18" s="46" customFormat="1" ht="9" customHeight="1">
      <c r="A48" s="193"/>
      <c r="B48" s="168"/>
      <c r="C48" s="168"/>
      <c r="D48" s="168"/>
      <c r="E48" s="160"/>
      <c r="F48" s="160"/>
      <c r="H48" s="196"/>
      <c r="I48" s="168"/>
      <c r="J48" s="160"/>
      <c r="K48" s="160"/>
      <c r="L48" s="160"/>
      <c r="M48" s="195"/>
      <c r="N48" s="195"/>
      <c r="O48" s="195"/>
      <c r="P48" s="163"/>
      <c r="Q48" s="164"/>
      <c r="R48" s="165"/>
    </row>
    <row r="49" spans="1:18" s="46" customFormat="1" ht="9" customHeight="1">
      <c r="A49" s="193"/>
      <c r="B49" s="160"/>
      <c r="C49" s="160"/>
      <c r="D49" s="168"/>
      <c r="E49" s="160"/>
      <c r="F49" s="160"/>
      <c r="G49" s="160"/>
      <c r="H49" s="160"/>
      <c r="I49" s="168"/>
      <c r="J49" s="160"/>
      <c r="K49" s="197"/>
      <c r="L49" s="160"/>
      <c r="M49" s="195"/>
      <c r="N49" s="195"/>
      <c r="O49" s="195"/>
      <c r="P49" s="163"/>
      <c r="Q49" s="164"/>
      <c r="R49" s="165"/>
    </row>
    <row r="50" spans="1:18" s="46" customFormat="1" ht="9" customHeight="1">
      <c r="A50" s="193"/>
      <c r="B50" s="168"/>
      <c r="C50" s="168"/>
      <c r="D50" s="168"/>
      <c r="E50" s="160"/>
      <c r="F50" s="160"/>
      <c r="H50" s="160"/>
      <c r="I50" s="168"/>
      <c r="J50" s="196"/>
      <c r="K50" s="168"/>
      <c r="L50" s="160"/>
      <c r="M50" s="195"/>
      <c r="N50" s="195"/>
      <c r="O50" s="195"/>
      <c r="P50" s="163"/>
      <c r="Q50" s="164"/>
      <c r="R50" s="165"/>
    </row>
    <row r="51" spans="1:18" s="46" customFormat="1" ht="9" customHeight="1">
      <c r="A51" s="193"/>
      <c r="B51" s="160"/>
      <c r="C51" s="160"/>
      <c r="D51" s="168"/>
      <c r="E51" s="160"/>
      <c r="F51" s="160"/>
      <c r="G51" s="160"/>
      <c r="H51" s="160"/>
      <c r="I51" s="168"/>
      <c r="J51" s="160"/>
      <c r="K51" s="160"/>
      <c r="L51" s="160"/>
      <c r="M51" s="195"/>
      <c r="N51" s="195"/>
      <c r="O51" s="195"/>
      <c r="P51" s="163"/>
      <c r="Q51" s="164"/>
      <c r="R51" s="165"/>
    </row>
    <row r="52" spans="1:18" s="46" customFormat="1" ht="9" customHeight="1">
      <c r="A52" s="193"/>
      <c r="B52" s="168"/>
      <c r="C52" s="168"/>
      <c r="D52" s="168"/>
      <c r="E52" s="160"/>
      <c r="F52" s="160"/>
      <c r="H52" s="196"/>
      <c r="I52" s="168"/>
      <c r="J52" s="160"/>
      <c r="K52" s="160"/>
      <c r="L52" s="160"/>
      <c r="M52" s="195"/>
      <c r="N52" s="195"/>
      <c r="O52" s="195"/>
      <c r="P52" s="163"/>
      <c r="Q52" s="164"/>
      <c r="R52" s="165"/>
    </row>
    <row r="53" spans="1:18" s="46" customFormat="1" ht="9" customHeight="1">
      <c r="A53" s="194"/>
      <c r="B53" s="160"/>
      <c r="C53" s="160"/>
      <c r="D53" s="168"/>
      <c r="E53" s="160"/>
      <c r="F53" s="160"/>
      <c r="G53" s="160"/>
      <c r="H53" s="160"/>
      <c r="I53" s="168"/>
      <c r="J53" s="160"/>
      <c r="K53" s="160"/>
      <c r="L53" s="160"/>
      <c r="M53" s="160"/>
      <c r="N53" s="161"/>
      <c r="O53" s="161"/>
      <c r="P53" s="163"/>
      <c r="Q53" s="164"/>
      <c r="R53" s="165"/>
    </row>
    <row r="54" spans="1:18" s="46" customFormat="1" ht="9" customHeight="1">
      <c r="A54" s="193"/>
      <c r="B54" s="168"/>
      <c r="C54" s="168"/>
      <c r="D54" s="168"/>
      <c r="E54" s="187"/>
      <c r="F54" s="187"/>
      <c r="G54" s="191"/>
      <c r="H54" s="158"/>
      <c r="I54" s="179"/>
      <c r="J54" s="158"/>
      <c r="K54" s="158"/>
      <c r="L54" s="158"/>
      <c r="M54" s="182"/>
      <c r="N54" s="182"/>
      <c r="O54" s="182"/>
      <c r="P54" s="163"/>
      <c r="Q54" s="164"/>
      <c r="R54" s="165"/>
    </row>
    <row r="55" spans="1:18" s="46" customFormat="1" ht="9" customHeight="1">
      <c r="A55" s="194"/>
      <c r="B55" s="160"/>
      <c r="C55" s="160"/>
      <c r="D55" s="168"/>
      <c r="E55" s="160"/>
      <c r="F55" s="160"/>
      <c r="G55" s="160"/>
      <c r="H55" s="160"/>
      <c r="I55" s="168"/>
      <c r="J55" s="160"/>
      <c r="K55" s="160"/>
      <c r="L55" s="160"/>
      <c r="M55" s="195"/>
      <c r="N55" s="195"/>
      <c r="O55" s="195"/>
      <c r="P55" s="163"/>
      <c r="Q55" s="164"/>
      <c r="R55" s="165"/>
    </row>
    <row r="56" spans="1:18" s="46" customFormat="1" ht="9" customHeight="1">
      <c r="A56" s="193"/>
      <c r="B56" s="168"/>
      <c r="C56" s="168"/>
      <c r="D56" s="168"/>
      <c r="E56" s="160"/>
      <c r="F56" s="160"/>
      <c r="H56" s="196"/>
      <c r="I56" s="168"/>
      <c r="J56" s="160"/>
      <c r="K56" s="160"/>
      <c r="L56" s="160"/>
      <c r="M56" s="195"/>
      <c r="N56" s="195"/>
      <c r="O56" s="195"/>
      <c r="P56" s="163"/>
      <c r="Q56" s="164"/>
      <c r="R56" s="165"/>
    </row>
    <row r="57" spans="1:18" s="46" customFormat="1" ht="9" customHeight="1">
      <c r="A57" s="193"/>
      <c r="B57" s="160"/>
      <c r="C57" s="160"/>
      <c r="D57" s="168"/>
      <c r="E57" s="160"/>
      <c r="F57" s="160"/>
      <c r="G57" s="160"/>
      <c r="H57" s="160"/>
      <c r="I57" s="168"/>
      <c r="J57" s="160"/>
      <c r="K57" s="197"/>
      <c r="L57" s="160"/>
      <c r="M57" s="195"/>
      <c r="N57" s="195"/>
      <c r="O57" s="195"/>
      <c r="P57" s="163"/>
      <c r="Q57" s="164"/>
      <c r="R57" s="165"/>
    </row>
    <row r="58" spans="1:18" s="46" customFormat="1" ht="9" customHeight="1">
      <c r="A58" s="193"/>
      <c r="B58" s="168"/>
      <c r="C58" s="168"/>
      <c r="D58" s="168"/>
      <c r="E58" s="160"/>
      <c r="F58" s="160"/>
      <c r="H58" s="160"/>
      <c r="I58" s="168"/>
      <c r="J58" s="196"/>
      <c r="K58" s="168"/>
      <c r="L58" s="160"/>
      <c r="M58" s="195"/>
      <c r="N58" s="195"/>
      <c r="O58" s="195"/>
      <c r="P58" s="163"/>
      <c r="Q58" s="164"/>
      <c r="R58" s="165"/>
    </row>
    <row r="59" spans="1:18" s="46" customFormat="1" ht="9" customHeight="1">
      <c r="A59" s="193"/>
      <c r="B59" s="160"/>
      <c r="C59" s="160"/>
      <c r="D59" s="168"/>
      <c r="E59" s="160"/>
      <c r="F59" s="160"/>
      <c r="G59" s="160"/>
      <c r="H59" s="160"/>
      <c r="I59" s="168"/>
      <c r="J59" s="160"/>
      <c r="K59" s="160"/>
      <c r="L59" s="160"/>
      <c r="M59" s="195"/>
      <c r="N59" s="195"/>
      <c r="O59" s="195"/>
      <c r="P59" s="163"/>
      <c r="Q59" s="164"/>
      <c r="R59" s="198"/>
    </row>
    <row r="60" spans="1:18" s="46" customFormat="1" ht="9" customHeight="1">
      <c r="A60" s="193"/>
      <c r="B60" s="168"/>
      <c r="C60" s="168"/>
      <c r="D60" s="168"/>
      <c r="E60" s="160"/>
      <c r="F60" s="160"/>
      <c r="H60" s="196"/>
      <c r="I60" s="168"/>
      <c r="J60" s="160"/>
      <c r="K60" s="160"/>
      <c r="L60" s="160"/>
      <c r="M60" s="195"/>
      <c r="N60" s="195"/>
      <c r="O60" s="195"/>
      <c r="P60" s="163"/>
      <c r="Q60" s="164"/>
      <c r="R60" s="165"/>
    </row>
    <row r="61" spans="1:18" s="46" customFormat="1" ht="9" customHeight="1">
      <c r="A61" s="193"/>
      <c r="B61" s="160"/>
      <c r="C61" s="160"/>
      <c r="D61" s="168"/>
      <c r="E61" s="160"/>
      <c r="F61" s="160"/>
      <c r="G61" s="160"/>
      <c r="H61" s="160"/>
      <c r="I61" s="168"/>
      <c r="J61" s="160"/>
      <c r="K61" s="160"/>
      <c r="L61" s="160"/>
      <c r="M61" s="195"/>
      <c r="N61" s="195"/>
      <c r="O61" s="195"/>
      <c r="P61" s="163"/>
      <c r="Q61" s="164"/>
      <c r="R61" s="165"/>
    </row>
    <row r="62" spans="1:18" s="46" customFormat="1" ht="9" customHeight="1">
      <c r="A62" s="193"/>
      <c r="B62" s="168"/>
      <c r="C62" s="168"/>
      <c r="D62" s="168"/>
      <c r="E62" s="160"/>
      <c r="F62" s="160"/>
      <c r="H62" s="160"/>
      <c r="I62" s="168"/>
      <c r="J62" s="160"/>
      <c r="K62" s="160"/>
      <c r="L62" s="196"/>
      <c r="M62" s="168"/>
      <c r="N62" s="160"/>
      <c r="O62" s="195"/>
      <c r="P62" s="163"/>
      <c r="Q62" s="164"/>
      <c r="R62" s="165"/>
    </row>
    <row r="63" spans="1:18" s="46" customFormat="1" ht="9" customHeight="1">
      <c r="A63" s="193"/>
      <c r="B63" s="160"/>
      <c r="C63" s="160"/>
      <c r="D63" s="168"/>
      <c r="E63" s="160"/>
      <c r="F63" s="160"/>
      <c r="G63" s="160"/>
      <c r="H63" s="160"/>
      <c r="I63" s="168"/>
      <c r="J63" s="160"/>
      <c r="K63" s="160"/>
      <c r="L63" s="160"/>
      <c r="M63" s="195"/>
      <c r="N63" s="160"/>
      <c r="O63" s="195"/>
      <c r="P63" s="163"/>
      <c r="Q63" s="164"/>
      <c r="R63" s="165"/>
    </row>
    <row r="64" spans="1:18" s="46" customFormat="1" ht="9" customHeight="1">
      <c r="A64" s="193"/>
      <c r="B64" s="168"/>
      <c r="C64" s="168"/>
      <c r="D64" s="168"/>
      <c r="E64" s="160"/>
      <c r="F64" s="160"/>
      <c r="H64" s="196"/>
      <c r="I64" s="168"/>
      <c r="J64" s="160"/>
      <c r="K64" s="160"/>
      <c r="L64" s="160"/>
      <c r="M64" s="195"/>
      <c r="N64" s="195"/>
      <c r="O64" s="195"/>
      <c r="P64" s="163"/>
      <c r="Q64" s="164"/>
      <c r="R64" s="165"/>
    </row>
    <row r="65" spans="1:18" s="46" customFormat="1" ht="9" customHeight="1">
      <c r="A65" s="193"/>
      <c r="B65" s="160"/>
      <c r="C65" s="160"/>
      <c r="D65" s="168"/>
      <c r="E65" s="160"/>
      <c r="F65" s="160"/>
      <c r="G65" s="160"/>
      <c r="H65" s="160"/>
      <c r="I65" s="168"/>
      <c r="J65" s="160"/>
      <c r="K65" s="197"/>
      <c r="L65" s="160"/>
      <c r="M65" s="195"/>
      <c r="N65" s="195"/>
      <c r="O65" s="195"/>
      <c r="P65" s="163"/>
      <c r="Q65" s="164"/>
      <c r="R65" s="165"/>
    </row>
    <row r="66" spans="1:18" s="46" customFormat="1" ht="9" customHeight="1">
      <c r="A66" s="193"/>
      <c r="B66" s="168"/>
      <c r="C66" s="168"/>
      <c r="D66" s="168"/>
      <c r="E66" s="160"/>
      <c r="F66" s="160"/>
      <c r="H66" s="160"/>
      <c r="I66" s="168"/>
      <c r="J66" s="196"/>
      <c r="K66" s="168"/>
      <c r="L66" s="160"/>
      <c r="M66" s="195"/>
      <c r="N66" s="195"/>
      <c r="O66" s="195"/>
      <c r="P66" s="163"/>
      <c r="Q66" s="164"/>
      <c r="R66" s="165"/>
    </row>
    <row r="67" spans="1:18" s="46" customFormat="1" ht="9" customHeight="1">
      <c r="A67" s="193"/>
      <c r="B67" s="160"/>
      <c r="C67" s="160"/>
      <c r="D67" s="168"/>
      <c r="E67" s="160"/>
      <c r="F67" s="160"/>
      <c r="G67" s="160"/>
      <c r="H67" s="160"/>
      <c r="I67" s="168"/>
      <c r="J67" s="160"/>
      <c r="K67" s="160"/>
      <c r="L67" s="160"/>
      <c r="M67" s="195"/>
      <c r="N67" s="195"/>
      <c r="O67" s="195"/>
      <c r="P67" s="163"/>
      <c r="Q67" s="164"/>
      <c r="R67" s="165"/>
    </row>
    <row r="68" spans="1:18" s="46" customFormat="1" ht="9" customHeight="1">
      <c r="A68" s="193"/>
      <c r="B68" s="168"/>
      <c r="C68" s="168"/>
      <c r="D68" s="168"/>
      <c r="E68" s="160"/>
      <c r="F68" s="160"/>
      <c r="H68" s="196"/>
      <c r="I68" s="168"/>
      <c r="J68" s="160"/>
      <c r="K68" s="160"/>
      <c r="L68" s="160"/>
      <c r="M68" s="195"/>
      <c r="N68" s="195"/>
      <c r="O68" s="195"/>
      <c r="P68" s="163"/>
      <c r="Q68" s="164"/>
      <c r="R68" s="165"/>
    </row>
    <row r="69" spans="1:18" s="46" customFormat="1" ht="9" customHeight="1">
      <c r="A69" s="194"/>
      <c r="B69" s="160"/>
      <c r="C69" s="160"/>
      <c r="D69" s="168"/>
      <c r="E69" s="160"/>
      <c r="F69" s="160"/>
      <c r="G69" s="160"/>
      <c r="H69" s="160"/>
      <c r="I69" s="168"/>
      <c r="J69" s="160"/>
      <c r="K69" s="160"/>
      <c r="L69" s="160"/>
      <c r="M69" s="160"/>
      <c r="N69" s="161"/>
      <c r="O69" s="161"/>
      <c r="P69" s="163"/>
      <c r="Q69" s="164"/>
      <c r="R69" s="165"/>
    </row>
    <row r="70" spans="1:18" s="2" customFormat="1" ht="6.75" customHeight="1">
      <c r="A70" s="199"/>
      <c r="B70" s="199"/>
      <c r="C70" s="199"/>
      <c r="D70" s="199"/>
      <c r="E70" s="200"/>
      <c r="F70" s="200"/>
      <c r="G70" s="200"/>
      <c r="H70" s="200"/>
      <c r="I70" s="201"/>
      <c r="J70" s="202"/>
      <c r="K70" s="203"/>
      <c r="L70" s="202"/>
      <c r="M70" s="203"/>
      <c r="N70" s="202"/>
      <c r="O70" s="203"/>
      <c r="P70" s="202"/>
      <c r="Q70" s="203"/>
      <c r="R70" s="204"/>
    </row>
    <row r="71" spans="1:17" s="18" customFormat="1" ht="10.5" customHeight="1">
      <c r="A71" s="205" t="s">
        <v>66</v>
      </c>
      <c r="B71" s="206"/>
      <c r="C71" s="207"/>
      <c r="D71" s="208" t="s">
        <v>28</v>
      </c>
      <c r="E71" s="209" t="s">
        <v>69</v>
      </c>
      <c r="F71" s="208"/>
      <c r="G71" s="210"/>
      <c r="H71" s="211"/>
      <c r="I71" s="208" t="s">
        <v>28</v>
      </c>
      <c r="J71" s="209" t="s">
        <v>39</v>
      </c>
      <c r="K71" s="212"/>
      <c r="L71" s="209" t="s">
        <v>70</v>
      </c>
      <c r="M71" s="213"/>
      <c r="N71" s="214" t="s">
        <v>71</v>
      </c>
      <c r="O71" s="214"/>
      <c r="P71" s="215"/>
      <c r="Q71" s="216"/>
    </row>
    <row r="72" spans="1:17" s="18" customFormat="1" ht="9" customHeight="1">
      <c r="A72" s="218" t="s">
        <v>67</v>
      </c>
      <c r="B72" s="217"/>
      <c r="C72" s="219"/>
      <c r="D72" s="220">
        <v>1</v>
      </c>
      <c r="E72" s="65">
        <f>IF(D72&gt;$Q$79,,UPPER(VLOOKUP(D72,'Girls Si Main Draw Prep'!$A$7:$R$134,2)))</f>
        <v>0</v>
      </c>
      <c r="F72" s="221"/>
      <c r="G72" s="65"/>
      <c r="H72" s="64"/>
      <c r="I72" s="222" t="s">
        <v>29</v>
      </c>
      <c r="J72" s="217"/>
      <c r="K72" s="223"/>
      <c r="L72" s="217"/>
      <c r="M72" s="224"/>
      <c r="N72" s="225" t="s">
        <v>74</v>
      </c>
      <c r="O72" s="226"/>
      <c r="P72" s="226"/>
      <c r="Q72" s="227"/>
    </row>
    <row r="73" spans="1:17" s="18" customFormat="1" ht="9" customHeight="1">
      <c r="A73" s="218" t="s">
        <v>72</v>
      </c>
      <c r="B73" s="217"/>
      <c r="C73" s="219"/>
      <c r="D73" s="220">
        <v>2</v>
      </c>
      <c r="E73" s="65">
        <f>IF(D73&gt;$Q$79,,UPPER(VLOOKUP(D73,'Girls Si Main Draw Prep'!$A$7:$R$134,2)))</f>
        <v>0</v>
      </c>
      <c r="F73" s="221"/>
      <c r="G73" s="65"/>
      <c r="H73" s="64"/>
      <c r="I73" s="222" t="s">
        <v>30</v>
      </c>
      <c r="J73" s="217"/>
      <c r="K73" s="223"/>
      <c r="L73" s="217"/>
      <c r="M73" s="224"/>
      <c r="N73" s="228"/>
      <c r="O73" s="229"/>
      <c r="P73" s="230"/>
      <c r="Q73" s="231"/>
    </row>
    <row r="74" spans="1:17" s="18" customFormat="1" ht="9" customHeight="1">
      <c r="A74" s="232" t="s">
        <v>73</v>
      </c>
      <c r="B74" s="230"/>
      <c r="C74" s="233"/>
      <c r="D74" s="220">
        <v>3</v>
      </c>
      <c r="E74" s="65">
        <f>IF(D74&gt;$Q$79,,UPPER(VLOOKUP(D74,'Girls Si Main Draw Prep'!$A$7:$R$134,2)))</f>
        <v>0</v>
      </c>
      <c r="F74" s="221"/>
      <c r="G74" s="65"/>
      <c r="H74" s="64"/>
      <c r="I74" s="222" t="s">
        <v>31</v>
      </c>
      <c r="J74" s="217"/>
      <c r="K74" s="223"/>
      <c r="L74" s="217"/>
      <c r="M74" s="224"/>
      <c r="N74" s="225" t="s">
        <v>75</v>
      </c>
      <c r="O74" s="226"/>
      <c r="P74" s="226"/>
      <c r="Q74" s="227"/>
    </row>
    <row r="75" spans="1:17" s="18" customFormat="1" ht="9" customHeight="1">
      <c r="A75" s="234"/>
      <c r="B75" s="143"/>
      <c r="C75" s="235"/>
      <c r="D75" s="220">
        <v>4</v>
      </c>
      <c r="E75" s="65">
        <f>IF(D75&gt;$Q$79,,UPPER(VLOOKUP(D75,'Girls Si Main Draw Prep'!$A$7:$R$134,2)))</f>
        <v>0</v>
      </c>
      <c r="F75" s="221"/>
      <c r="G75" s="65"/>
      <c r="H75" s="64"/>
      <c r="I75" s="222" t="s">
        <v>32</v>
      </c>
      <c r="J75" s="217"/>
      <c r="K75" s="223"/>
      <c r="L75" s="217"/>
      <c r="M75" s="224"/>
      <c r="N75" s="217"/>
      <c r="O75" s="223"/>
      <c r="P75" s="217"/>
      <c r="Q75" s="224"/>
    </row>
    <row r="76" spans="1:17" s="18" customFormat="1" ht="9" customHeight="1">
      <c r="A76" s="236" t="s">
        <v>68</v>
      </c>
      <c r="B76" s="237"/>
      <c r="C76" s="238"/>
      <c r="D76" s="220"/>
      <c r="E76" s="65"/>
      <c r="F76" s="221"/>
      <c r="G76" s="65"/>
      <c r="H76" s="64"/>
      <c r="I76" s="222" t="s">
        <v>33</v>
      </c>
      <c r="J76" s="217"/>
      <c r="K76" s="223"/>
      <c r="L76" s="217"/>
      <c r="M76" s="224"/>
      <c r="N76" s="230"/>
      <c r="O76" s="229"/>
      <c r="P76" s="230"/>
      <c r="Q76" s="231"/>
    </row>
    <row r="77" spans="1:17" s="18" customFormat="1" ht="9" customHeight="1">
      <c r="A77" s="218" t="s">
        <v>67</v>
      </c>
      <c r="B77" s="217"/>
      <c r="C77" s="219"/>
      <c r="D77" s="220"/>
      <c r="E77" s="65"/>
      <c r="F77" s="221"/>
      <c r="G77" s="65"/>
      <c r="H77" s="64"/>
      <c r="I77" s="222" t="s">
        <v>34</v>
      </c>
      <c r="J77" s="217"/>
      <c r="K77" s="223"/>
      <c r="L77" s="217"/>
      <c r="M77" s="224"/>
      <c r="N77" s="225" t="s">
        <v>76</v>
      </c>
      <c r="O77" s="226"/>
      <c r="P77" s="226"/>
      <c r="Q77" s="227"/>
    </row>
    <row r="78" spans="1:17" s="18" customFormat="1" ht="9" customHeight="1">
      <c r="A78" s="218" t="s">
        <v>35</v>
      </c>
      <c r="B78" s="217"/>
      <c r="C78" s="239"/>
      <c r="D78" s="220"/>
      <c r="E78" s="65"/>
      <c r="F78" s="221"/>
      <c r="G78" s="65"/>
      <c r="H78" s="64"/>
      <c r="I78" s="222" t="s">
        <v>36</v>
      </c>
      <c r="J78" s="217"/>
      <c r="K78" s="223"/>
      <c r="L78" s="217"/>
      <c r="M78" s="224"/>
      <c r="N78" s="217"/>
      <c r="O78" s="223"/>
      <c r="P78" s="217"/>
      <c r="Q78" s="224"/>
    </row>
    <row r="79" spans="1:17" s="18" customFormat="1" ht="9" customHeight="1">
      <c r="A79" s="232" t="s">
        <v>37</v>
      </c>
      <c r="B79" s="230"/>
      <c r="C79" s="240"/>
      <c r="D79" s="241"/>
      <c r="E79" s="242"/>
      <c r="F79" s="243"/>
      <c r="G79" s="242"/>
      <c r="H79" s="244"/>
      <c r="I79" s="245" t="s">
        <v>38</v>
      </c>
      <c r="J79" s="230"/>
      <c r="K79" s="229"/>
      <c r="L79" s="230"/>
      <c r="M79" s="231"/>
      <c r="N79" s="230" t="str">
        <f>Q4</f>
        <v>ΘΟΔΩΡΗΣ ΠΙΚΑΖΗΣ</v>
      </c>
      <c r="O79" s="229"/>
      <c r="P79" s="230"/>
      <c r="Q79" s="246">
        <f>MIN(4,'Girls Si Main Draw Prep'!R5)</f>
        <v>0</v>
      </c>
    </row>
  </sheetData>
  <sheetProtection/>
  <mergeCells count="1">
    <mergeCell ref="A4:C4"/>
  </mergeCells>
  <conditionalFormatting sqref="F67:H67 F51:H51 F53:H53 F39:H39 F41:H41 F43:H43 F45:H45 F47:H47 G23 G25 G27 G29 G31 G33 G35 G37 F49:H49 F69:H69 F55:H55 F57:H57 F59:H59 F61:H61 F63:H63 F65:H65 G7 G9 G11 G13 G15 G17 G19 G21">
    <cfRule type="expression" priority="1" dxfId="5" stopIfTrue="1">
      <formula>AND($D7&lt;9,$C7&gt;0)</formula>
    </cfRule>
  </conditionalFormatting>
  <conditionalFormatting sqref="H40 H60 J50 H24 H48 H32 J58 H68 H36 H56 J66 H64 J10 L46 H28 L14 J18 J26 J34 L30 L62 H44 J42 H52 H8 H16 H20 H12 N22">
    <cfRule type="expression" priority="2" dxfId="12" stopIfTrue="1">
      <formula>AND($N$1="CU",H8="Umpire")</formula>
    </cfRule>
    <cfRule type="expression" priority="3" dxfId="11" stopIfTrue="1">
      <formula>AND($N$1="CU",H8&lt;&gt;"Umpire",I8&lt;&gt;"")</formula>
    </cfRule>
    <cfRule type="expression" priority="4" dxfId="10" stopIfTrue="1">
      <formula>AND($N$1="CU",H8&lt;&gt;"Umpire")</formula>
    </cfRule>
  </conditionalFormatting>
  <conditionalFormatting sqref="D53 D47 D45 D43 D41 D39 D69 D67 D49 D65 D63 D61 D59 D57 D55 D51">
    <cfRule type="expression" priority="5" dxfId="0" stopIfTrue="1">
      <formula>AND($D39&lt;9,$C39&gt;0)</formula>
    </cfRule>
  </conditionalFormatting>
  <conditionalFormatting sqref="E55 E57 E59 E61 E63 E65 E67 E69 E39 E41 E43 E45 E47 E49 E51 E53">
    <cfRule type="cellIs" priority="6" dxfId="1" operator="equal" stopIfTrue="1">
      <formula>"Bye"</formula>
    </cfRule>
    <cfRule type="expression" priority="7" dxfId="5" stopIfTrue="1">
      <formula>AND($D39&lt;9,$C39&gt;0)</formula>
    </cfRule>
  </conditionalFormatting>
  <conditionalFormatting sqref="L10 L18 L26 L34 N30 N62 L58 L66 N14 N46 L42 L50 P22 J8 J12 J16 J20 J24 J28 J32 J36 J56 J60 J64 J68 J40 J44 J48 J52">
    <cfRule type="expression" priority="8" dxfId="5" stopIfTrue="1">
      <formula>I8="as"</formula>
    </cfRule>
    <cfRule type="expression" priority="9" dxfId="5" stopIfTrue="1">
      <formula>I8="bs"</formula>
    </cfRule>
  </conditionalFormatting>
  <conditionalFormatting sqref="B7 B9 B11 B13 B15 B17 B19 B21 B23 B25 B27 B29 B31 B33 B35 B37 B55 B57 B59 B61 B63 B65 B67 B69 B39 B41 B43 B45 B47 B49 B51 B53">
    <cfRule type="cellIs" priority="10" dxfId="3" operator="equal" stopIfTrue="1">
      <formula>"QA"</formula>
    </cfRule>
    <cfRule type="cellIs" priority="11" dxfId="3" operator="equal" stopIfTrue="1">
      <formula>"DA"</formula>
    </cfRule>
  </conditionalFormatting>
  <conditionalFormatting sqref="I8 I12 I16 I20 I24 I28 I32 I36 M30 M14 K10 K34 Q79 K18 K26 O22">
    <cfRule type="expression" priority="12" dxfId="2" stopIfTrue="1">
      <formula>$N$1="CU"</formula>
    </cfRule>
  </conditionalFormatting>
  <conditionalFormatting sqref="E35 E37 E25 E33 E31 E29 E27 E23 E19 E21 E9 E17 E15 E13 E11 E7">
    <cfRule type="cellIs" priority="13" dxfId="1" operator="equal" stopIfTrue="1">
      <formula>"Bye"</formula>
    </cfRule>
  </conditionalFormatting>
  <conditionalFormatting sqref="D7 D9 D11 D13 D15 D17 D19 D21 D23 D25 D27 D29 D31 D33 D35 D37">
    <cfRule type="expression" priority="14" dxfId="0" stopIfTrue="1">
      <formula>$D7&lt;5</formula>
    </cfRule>
  </conditionalFormatting>
  <dataValidations count="1">
    <dataValidation type="list" allowBlank="1" showInputMessage="1" sqref="H40 H56 H44 H36 H52 H60 H48 H24 H68 H28 H64 H32 H20 H8 H12 H16 J66 J58 L30 L62 J34 J26 J18 J10 L14 J50 J42 L46 N2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8"/>
  <dimension ref="A1:N518"/>
  <sheetViews>
    <sheetView showGridLines="0" showZeros="0" zoomScalePageLayoutView="0" workbookViewId="0" topLeftCell="A1">
      <pane ySplit="6" topLeftCell="BM54" activePane="bottomLeft" state="frozen"/>
      <selection pane="topLeft" activeCell="A1" sqref="A1"/>
      <selection pane="bottomLeft" activeCell="C9" sqref="C9"/>
    </sheetView>
  </sheetViews>
  <sheetFormatPr defaultColWidth="9.140625" defaultRowHeight="12.75"/>
  <cols>
    <col min="1" max="1" width="4.00390625" style="0" customWidth="1"/>
    <col min="2" max="2" width="22.140625" style="0" customWidth="1"/>
    <col min="3" max="3" width="20.7109375" style="0" customWidth="1"/>
    <col min="4" max="4" width="8.7109375" style="55" customWidth="1"/>
    <col min="14" max="14" width="19.8515625" style="0" hidden="1" customWidth="1"/>
  </cols>
  <sheetData>
    <row r="1" spans="1:14" ht="26.25">
      <c r="A1" s="261"/>
      <c r="B1" s="67"/>
      <c r="C1" s="68" t="s">
        <v>10</v>
      </c>
      <c r="D1" s="68"/>
      <c r="N1" s="264"/>
    </row>
    <row r="2" spans="1:4" ht="12.75">
      <c r="A2" s="70"/>
      <c r="B2" s="70"/>
      <c r="C2" s="62" t="s">
        <v>48</v>
      </c>
      <c r="D2" s="76"/>
    </row>
    <row r="3" spans="1:4" s="2" customFormat="1" ht="12.75">
      <c r="A3" s="57" t="s">
        <v>51</v>
      </c>
      <c r="B3" s="57"/>
      <c r="C3" s="56" t="s">
        <v>52</v>
      </c>
      <c r="D3" s="56" t="s">
        <v>53</v>
      </c>
    </row>
    <row r="4" spans="1:4" s="2" customFormat="1" ht="13.5" thickBot="1">
      <c r="A4" s="275" t="str">
        <f>'Week SetUp'!$A$10</f>
        <v>05-06/09/2009</v>
      </c>
      <c r="B4" s="275"/>
      <c r="C4" s="71" t="str">
        <f>'Week SetUp'!$C$10</f>
        <v>Α.Ο.Α.ΚΑΒΑΛΑΣ</v>
      </c>
      <c r="D4" s="72">
        <f>'Week SetUp'!$D$10</f>
        <v>0</v>
      </c>
    </row>
    <row r="5" spans="1:4" s="78" customFormat="1" ht="36" customHeight="1">
      <c r="A5" s="79" t="s">
        <v>11</v>
      </c>
      <c r="B5" s="80" t="s">
        <v>78</v>
      </c>
      <c r="C5" s="80" t="s">
        <v>79</v>
      </c>
      <c r="D5" s="80" t="s">
        <v>52</v>
      </c>
    </row>
    <row r="6" spans="1:4" s="2" customFormat="1" ht="12.75" customHeight="1" thickBot="1">
      <c r="A6" s="81"/>
      <c r="B6" s="82"/>
      <c r="C6" s="82"/>
      <c r="D6" s="82"/>
    </row>
    <row r="7" spans="1:14" s="83" customFormat="1" ht="11.25" customHeight="1">
      <c r="A7" s="84">
        <v>1</v>
      </c>
      <c r="B7" s="255"/>
      <c r="C7" s="255"/>
      <c r="D7" s="262"/>
      <c r="N7" s="263">
        <f>IF(B7="",,C7&amp;" "&amp;UPPER(B7)&amp;" ("&amp;D7&amp;")")</f>
        <v>0</v>
      </c>
    </row>
    <row r="8" spans="1:14" s="83" customFormat="1" ht="11.25" customHeight="1">
      <c r="A8" s="84">
        <v>2</v>
      </c>
      <c r="B8" s="255"/>
      <c r="C8" s="255"/>
      <c r="D8" s="262"/>
      <c r="N8" s="263">
        <f>IF(B8="",,C8&amp;" "&amp;UPPER(B8)&amp;" ("&amp;D8&amp;")")</f>
        <v>0</v>
      </c>
    </row>
    <row r="9" spans="1:14" s="83" customFormat="1" ht="11.25" customHeight="1">
      <c r="A9" s="84">
        <v>3</v>
      </c>
      <c r="B9" s="255"/>
      <c r="C9" s="255"/>
      <c r="D9" s="262"/>
      <c r="N9" s="263">
        <f aca="true" t="shared" si="0" ref="N9:N72">IF(B9="",,C9&amp;" "&amp;UPPER(B9)&amp;" ("&amp;D9&amp;")")</f>
        <v>0</v>
      </c>
    </row>
    <row r="10" spans="1:14" s="83" customFormat="1" ht="11.25" customHeight="1">
      <c r="A10" s="84">
        <v>4</v>
      </c>
      <c r="B10" s="255"/>
      <c r="C10" s="255"/>
      <c r="D10" s="262"/>
      <c r="N10" s="263">
        <f t="shared" si="0"/>
        <v>0</v>
      </c>
    </row>
    <row r="11" spans="1:14" s="83" customFormat="1" ht="11.25" customHeight="1">
      <c r="A11" s="84">
        <v>5</v>
      </c>
      <c r="B11" s="255"/>
      <c r="C11" s="255"/>
      <c r="D11" s="262"/>
      <c r="N11" s="263">
        <f t="shared" si="0"/>
        <v>0</v>
      </c>
    </row>
    <row r="12" spans="1:14" s="83" customFormat="1" ht="11.25" customHeight="1">
      <c r="A12" s="84">
        <v>6</v>
      </c>
      <c r="B12" s="255"/>
      <c r="C12" s="255"/>
      <c r="D12" s="262"/>
      <c r="N12" s="263">
        <f t="shared" si="0"/>
        <v>0</v>
      </c>
    </row>
    <row r="13" spans="1:14" s="83" customFormat="1" ht="11.25" customHeight="1">
      <c r="A13" s="84">
        <v>7</v>
      </c>
      <c r="B13" s="255"/>
      <c r="C13" s="255"/>
      <c r="D13" s="262"/>
      <c r="N13" s="263">
        <f t="shared" si="0"/>
        <v>0</v>
      </c>
    </row>
    <row r="14" spans="1:14" s="83" customFormat="1" ht="11.25" customHeight="1">
      <c r="A14" s="84">
        <v>8</v>
      </c>
      <c r="B14" s="255"/>
      <c r="C14" s="255"/>
      <c r="D14" s="262"/>
      <c r="N14" s="263">
        <f t="shared" si="0"/>
        <v>0</v>
      </c>
    </row>
    <row r="15" spans="1:14" s="83" customFormat="1" ht="11.25" customHeight="1">
      <c r="A15" s="84">
        <v>9</v>
      </c>
      <c r="B15" s="255"/>
      <c r="C15" s="255"/>
      <c r="D15" s="262"/>
      <c r="N15" s="263">
        <f t="shared" si="0"/>
        <v>0</v>
      </c>
    </row>
    <row r="16" spans="1:14" s="83" customFormat="1" ht="11.25" customHeight="1">
      <c r="A16" s="84">
        <v>10</v>
      </c>
      <c r="B16" s="255"/>
      <c r="C16" s="255"/>
      <c r="D16" s="262"/>
      <c r="N16" s="263">
        <f t="shared" si="0"/>
        <v>0</v>
      </c>
    </row>
    <row r="17" spans="1:14" s="83" customFormat="1" ht="11.25" customHeight="1">
      <c r="A17" s="84">
        <v>11</v>
      </c>
      <c r="B17" s="255"/>
      <c r="C17" s="255"/>
      <c r="D17" s="262"/>
      <c r="N17" s="263">
        <f t="shared" si="0"/>
        <v>0</v>
      </c>
    </row>
    <row r="18" spans="1:14" s="83" customFormat="1" ht="11.25" customHeight="1">
      <c r="A18" s="84">
        <v>12</v>
      </c>
      <c r="B18" s="255"/>
      <c r="C18" s="255"/>
      <c r="D18" s="262"/>
      <c r="N18" s="263">
        <f t="shared" si="0"/>
        <v>0</v>
      </c>
    </row>
    <row r="19" spans="1:14" s="83" customFormat="1" ht="11.25" customHeight="1">
      <c r="A19" s="84">
        <v>13</v>
      </c>
      <c r="B19" s="255"/>
      <c r="C19" s="255"/>
      <c r="D19" s="262"/>
      <c r="N19" s="263">
        <f t="shared" si="0"/>
        <v>0</v>
      </c>
    </row>
    <row r="20" spans="1:14" s="83" customFormat="1" ht="11.25" customHeight="1">
      <c r="A20" s="84">
        <v>14</v>
      </c>
      <c r="B20" s="255"/>
      <c r="C20" s="255"/>
      <c r="D20" s="262"/>
      <c r="N20" s="263">
        <f t="shared" si="0"/>
        <v>0</v>
      </c>
    </row>
    <row r="21" spans="1:14" s="83" customFormat="1" ht="11.25" customHeight="1">
      <c r="A21" s="84">
        <v>15</v>
      </c>
      <c r="B21" s="255"/>
      <c r="C21" s="255"/>
      <c r="D21" s="262"/>
      <c r="N21" s="263">
        <f t="shared" si="0"/>
        <v>0</v>
      </c>
    </row>
    <row r="22" spans="1:14" s="83" customFormat="1" ht="11.25" customHeight="1">
      <c r="A22" s="84">
        <v>16</v>
      </c>
      <c r="B22" s="255"/>
      <c r="C22" s="255"/>
      <c r="D22" s="262"/>
      <c r="N22" s="263">
        <f t="shared" si="0"/>
        <v>0</v>
      </c>
    </row>
    <row r="23" spans="1:14" s="83" customFormat="1" ht="11.25" customHeight="1">
      <c r="A23" s="84">
        <v>17</v>
      </c>
      <c r="B23" s="255"/>
      <c r="C23" s="255"/>
      <c r="D23" s="262"/>
      <c r="N23" s="263">
        <f t="shared" si="0"/>
        <v>0</v>
      </c>
    </row>
    <row r="24" spans="1:14" s="83" customFormat="1" ht="11.25" customHeight="1">
      <c r="A24" s="84">
        <v>18</v>
      </c>
      <c r="B24" s="255"/>
      <c r="C24" s="255"/>
      <c r="D24" s="262"/>
      <c r="N24" s="263">
        <f t="shared" si="0"/>
        <v>0</v>
      </c>
    </row>
    <row r="25" spans="1:14" s="83" customFormat="1" ht="11.25" customHeight="1">
      <c r="A25" s="84">
        <v>19</v>
      </c>
      <c r="B25" s="255"/>
      <c r="C25" s="255"/>
      <c r="D25" s="262"/>
      <c r="N25" s="263">
        <f t="shared" si="0"/>
        <v>0</v>
      </c>
    </row>
    <row r="26" spans="1:14" s="83" customFormat="1" ht="11.25" customHeight="1">
      <c r="A26" s="84">
        <v>20</v>
      </c>
      <c r="B26" s="255"/>
      <c r="C26" s="255"/>
      <c r="D26" s="262"/>
      <c r="N26" s="263">
        <f t="shared" si="0"/>
        <v>0</v>
      </c>
    </row>
    <row r="27" spans="1:14" s="83" customFormat="1" ht="11.25" customHeight="1">
      <c r="A27" s="84">
        <v>21</v>
      </c>
      <c r="B27" s="255"/>
      <c r="C27" s="255"/>
      <c r="D27" s="262"/>
      <c r="N27" s="263">
        <f t="shared" si="0"/>
        <v>0</v>
      </c>
    </row>
    <row r="28" spans="1:14" s="83" customFormat="1" ht="11.25" customHeight="1">
      <c r="A28" s="84">
        <v>22</v>
      </c>
      <c r="B28" s="255"/>
      <c r="C28" s="255"/>
      <c r="D28" s="262"/>
      <c r="N28" s="263">
        <f t="shared" si="0"/>
        <v>0</v>
      </c>
    </row>
    <row r="29" spans="1:14" s="83" customFormat="1" ht="11.25" customHeight="1">
      <c r="A29" s="84">
        <v>23</v>
      </c>
      <c r="B29" s="255"/>
      <c r="C29" s="255"/>
      <c r="D29" s="262"/>
      <c r="N29" s="263">
        <f t="shared" si="0"/>
        <v>0</v>
      </c>
    </row>
    <row r="30" spans="1:14" s="83" customFormat="1" ht="11.25" customHeight="1">
      <c r="A30" s="84">
        <v>24</v>
      </c>
      <c r="B30" s="255"/>
      <c r="C30" s="255"/>
      <c r="D30" s="262"/>
      <c r="N30" s="263">
        <f t="shared" si="0"/>
        <v>0</v>
      </c>
    </row>
    <row r="31" spans="1:14" s="83" customFormat="1" ht="11.25" customHeight="1">
      <c r="A31" s="84">
        <v>25</v>
      </c>
      <c r="B31" s="255"/>
      <c r="C31" s="255"/>
      <c r="D31" s="262"/>
      <c r="N31" s="263">
        <f t="shared" si="0"/>
        <v>0</v>
      </c>
    </row>
    <row r="32" spans="1:14" s="83" customFormat="1" ht="11.25" customHeight="1">
      <c r="A32" s="84">
        <v>26</v>
      </c>
      <c r="B32" s="255"/>
      <c r="C32" s="255"/>
      <c r="D32" s="262"/>
      <c r="N32" s="263">
        <f t="shared" si="0"/>
        <v>0</v>
      </c>
    </row>
    <row r="33" spans="1:14" s="83" customFormat="1" ht="11.25" customHeight="1">
      <c r="A33" s="84">
        <v>27</v>
      </c>
      <c r="B33" s="255"/>
      <c r="C33" s="255"/>
      <c r="D33" s="262"/>
      <c r="N33" s="263">
        <f t="shared" si="0"/>
        <v>0</v>
      </c>
    </row>
    <row r="34" spans="1:14" s="83" customFormat="1" ht="11.25" customHeight="1">
      <c r="A34" s="84">
        <v>28</v>
      </c>
      <c r="B34" s="255"/>
      <c r="C34" s="255"/>
      <c r="D34" s="262"/>
      <c r="N34" s="263">
        <f t="shared" si="0"/>
        <v>0</v>
      </c>
    </row>
    <row r="35" spans="1:14" s="83" customFormat="1" ht="11.25" customHeight="1">
      <c r="A35" s="84">
        <v>29</v>
      </c>
      <c r="B35" s="255"/>
      <c r="C35" s="255"/>
      <c r="D35" s="262"/>
      <c r="N35" s="263">
        <f t="shared" si="0"/>
        <v>0</v>
      </c>
    </row>
    <row r="36" spans="1:14" s="83" customFormat="1" ht="11.25" customHeight="1">
      <c r="A36" s="84">
        <v>30</v>
      </c>
      <c r="B36" s="255"/>
      <c r="C36" s="255"/>
      <c r="D36" s="262"/>
      <c r="N36" s="263">
        <f t="shared" si="0"/>
        <v>0</v>
      </c>
    </row>
    <row r="37" spans="1:14" s="83" customFormat="1" ht="11.25" customHeight="1">
      <c r="A37" s="84">
        <v>31</v>
      </c>
      <c r="B37" s="255"/>
      <c r="C37" s="255"/>
      <c r="D37" s="262"/>
      <c r="N37" s="263">
        <f t="shared" si="0"/>
        <v>0</v>
      </c>
    </row>
    <row r="38" spans="1:14" s="83" customFormat="1" ht="11.25" customHeight="1">
      <c r="A38" s="84">
        <v>32</v>
      </c>
      <c r="B38" s="255"/>
      <c r="C38" s="255"/>
      <c r="D38" s="262"/>
      <c r="N38" s="263">
        <f t="shared" si="0"/>
        <v>0</v>
      </c>
    </row>
    <row r="39" spans="1:14" s="83" customFormat="1" ht="11.25" customHeight="1">
      <c r="A39" s="84">
        <v>33</v>
      </c>
      <c r="B39" s="255"/>
      <c r="C39" s="255"/>
      <c r="D39" s="262"/>
      <c r="N39" s="263">
        <f t="shared" si="0"/>
        <v>0</v>
      </c>
    </row>
    <row r="40" spans="1:14" s="83" customFormat="1" ht="11.25" customHeight="1">
      <c r="A40" s="84">
        <v>34</v>
      </c>
      <c r="B40" s="255"/>
      <c r="C40" s="255"/>
      <c r="D40" s="262"/>
      <c r="N40" s="263">
        <f t="shared" si="0"/>
        <v>0</v>
      </c>
    </row>
    <row r="41" spans="1:14" s="83" customFormat="1" ht="11.25" customHeight="1">
      <c r="A41" s="84">
        <v>35</v>
      </c>
      <c r="B41" s="255"/>
      <c r="C41" s="255"/>
      <c r="D41" s="262"/>
      <c r="N41" s="263">
        <f t="shared" si="0"/>
        <v>0</v>
      </c>
    </row>
    <row r="42" spans="1:14" s="83" customFormat="1" ht="11.25" customHeight="1">
      <c r="A42" s="84">
        <v>36</v>
      </c>
      <c r="B42" s="255"/>
      <c r="C42" s="255"/>
      <c r="D42" s="262"/>
      <c r="N42" s="263">
        <f t="shared" si="0"/>
        <v>0</v>
      </c>
    </row>
    <row r="43" spans="1:14" s="83" customFormat="1" ht="11.25" customHeight="1">
      <c r="A43" s="84">
        <v>37</v>
      </c>
      <c r="B43" s="255"/>
      <c r="C43" s="255"/>
      <c r="D43" s="262"/>
      <c r="N43" s="263">
        <f t="shared" si="0"/>
        <v>0</v>
      </c>
    </row>
    <row r="44" spans="1:14" s="83" customFormat="1" ht="11.25" customHeight="1">
      <c r="A44" s="84">
        <v>38</v>
      </c>
      <c r="B44" s="255"/>
      <c r="C44" s="255"/>
      <c r="D44" s="262"/>
      <c r="N44" s="263">
        <f t="shared" si="0"/>
        <v>0</v>
      </c>
    </row>
    <row r="45" spans="1:14" s="83" customFormat="1" ht="11.25" customHeight="1">
      <c r="A45" s="84">
        <v>39</v>
      </c>
      <c r="B45" s="255"/>
      <c r="C45" s="255"/>
      <c r="D45" s="262"/>
      <c r="N45" s="263">
        <f t="shared" si="0"/>
        <v>0</v>
      </c>
    </row>
    <row r="46" spans="1:14" s="83" customFormat="1" ht="11.25" customHeight="1">
      <c r="A46" s="84">
        <v>40</v>
      </c>
      <c r="B46" s="255"/>
      <c r="C46" s="255"/>
      <c r="D46" s="262"/>
      <c r="N46" s="263">
        <f t="shared" si="0"/>
        <v>0</v>
      </c>
    </row>
    <row r="47" spans="1:14" s="83" customFormat="1" ht="11.25" customHeight="1">
      <c r="A47" s="84">
        <v>41</v>
      </c>
      <c r="B47" s="255"/>
      <c r="C47" s="255"/>
      <c r="D47" s="262"/>
      <c r="N47" s="263">
        <f t="shared" si="0"/>
        <v>0</v>
      </c>
    </row>
    <row r="48" spans="1:14" s="83" customFormat="1" ht="11.25" customHeight="1">
      <c r="A48" s="84">
        <v>42</v>
      </c>
      <c r="B48" s="255"/>
      <c r="C48" s="255"/>
      <c r="D48" s="262"/>
      <c r="N48" s="263">
        <f t="shared" si="0"/>
        <v>0</v>
      </c>
    </row>
    <row r="49" spans="1:14" s="83" customFormat="1" ht="11.25" customHeight="1">
      <c r="A49" s="84">
        <v>43</v>
      </c>
      <c r="B49" s="255"/>
      <c r="C49" s="255"/>
      <c r="D49" s="262"/>
      <c r="N49" s="263">
        <f t="shared" si="0"/>
        <v>0</v>
      </c>
    </row>
    <row r="50" spans="1:14" s="83" customFormat="1" ht="11.25" customHeight="1">
      <c r="A50" s="84">
        <v>44</v>
      </c>
      <c r="B50" s="255"/>
      <c r="C50" s="255"/>
      <c r="D50" s="262"/>
      <c r="N50" s="263">
        <f t="shared" si="0"/>
        <v>0</v>
      </c>
    </row>
    <row r="51" spans="1:14" s="83" customFormat="1" ht="11.25" customHeight="1">
      <c r="A51" s="84">
        <v>45</v>
      </c>
      <c r="B51" s="255"/>
      <c r="C51" s="255"/>
      <c r="D51" s="262"/>
      <c r="N51" s="263">
        <f t="shared" si="0"/>
        <v>0</v>
      </c>
    </row>
    <row r="52" spans="1:14" s="83" customFormat="1" ht="11.25" customHeight="1">
      <c r="A52" s="84">
        <v>46</v>
      </c>
      <c r="B52" s="255"/>
      <c r="C52" s="255"/>
      <c r="D52" s="262"/>
      <c r="N52" s="263">
        <f t="shared" si="0"/>
        <v>0</v>
      </c>
    </row>
    <row r="53" spans="1:14" s="83" customFormat="1" ht="11.25" customHeight="1">
      <c r="A53" s="84">
        <v>47</v>
      </c>
      <c r="B53" s="255"/>
      <c r="C53" s="255"/>
      <c r="D53" s="262"/>
      <c r="N53" s="263">
        <f t="shared" si="0"/>
        <v>0</v>
      </c>
    </row>
    <row r="54" spans="1:14" s="83" customFormat="1" ht="11.25" customHeight="1">
      <c r="A54" s="84">
        <v>48</v>
      </c>
      <c r="B54" s="255"/>
      <c r="C54" s="255"/>
      <c r="D54" s="262"/>
      <c r="N54" s="263">
        <f t="shared" si="0"/>
        <v>0</v>
      </c>
    </row>
    <row r="55" spans="1:14" s="83" customFormat="1" ht="11.25" customHeight="1">
      <c r="A55" s="84">
        <v>49</v>
      </c>
      <c r="B55" s="255"/>
      <c r="C55" s="255"/>
      <c r="D55" s="262"/>
      <c r="N55" s="263">
        <f t="shared" si="0"/>
        <v>0</v>
      </c>
    </row>
    <row r="56" spans="1:14" s="83" customFormat="1" ht="11.25" customHeight="1">
      <c r="A56" s="84">
        <v>50</v>
      </c>
      <c r="B56" s="255"/>
      <c r="C56" s="255"/>
      <c r="D56" s="262"/>
      <c r="N56" s="263">
        <f t="shared" si="0"/>
        <v>0</v>
      </c>
    </row>
    <row r="57" spans="1:14" s="83" customFormat="1" ht="11.25" customHeight="1">
      <c r="A57" s="84">
        <v>51</v>
      </c>
      <c r="B57" s="255"/>
      <c r="C57" s="255"/>
      <c r="D57" s="262"/>
      <c r="N57" s="263">
        <f t="shared" si="0"/>
        <v>0</v>
      </c>
    </row>
    <row r="58" spans="1:14" s="83" customFormat="1" ht="11.25" customHeight="1">
      <c r="A58" s="84">
        <v>52</v>
      </c>
      <c r="B58" s="255"/>
      <c r="C58" s="255"/>
      <c r="D58" s="262"/>
      <c r="N58" s="263">
        <f t="shared" si="0"/>
        <v>0</v>
      </c>
    </row>
    <row r="59" spans="1:14" s="83" customFormat="1" ht="11.25" customHeight="1">
      <c r="A59" s="84">
        <v>53</v>
      </c>
      <c r="B59" s="255"/>
      <c r="C59" s="255"/>
      <c r="D59" s="262"/>
      <c r="N59" s="263">
        <f t="shared" si="0"/>
        <v>0</v>
      </c>
    </row>
    <row r="60" spans="1:14" s="83" customFormat="1" ht="11.25" customHeight="1">
      <c r="A60" s="84">
        <v>54</v>
      </c>
      <c r="B60" s="255"/>
      <c r="C60" s="255"/>
      <c r="D60" s="262"/>
      <c r="N60" s="263">
        <f t="shared" si="0"/>
        <v>0</v>
      </c>
    </row>
    <row r="61" spans="1:14" s="83" customFormat="1" ht="11.25" customHeight="1">
      <c r="A61" s="84">
        <v>55</v>
      </c>
      <c r="B61" s="255"/>
      <c r="C61" s="255"/>
      <c r="D61" s="262"/>
      <c r="N61" s="263">
        <f t="shared" si="0"/>
        <v>0</v>
      </c>
    </row>
    <row r="62" spans="1:14" s="83" customFormat="1" ht="11.25" customHeight="1">
      <c r="A62" s="84">
        <v>56</v>
      </c>
      <c r="B62" s="255"/>
      <c r="C62" s="255"/>
      <c r="D62" s="262"/>
      <c r="N62" s="263">
        <f t="shared" si="0"/>
        <v>0</v>
      </c>
    </row>
    <row r="63" spans="1:14" s="83" customFormat="1" ht="11.25" customHeight="1">
      <c r="A63" s="84">
        <v>57</v>
      </c>
      <c r="B63" s="255"/>
      <c r="C63" s="255"/>
      <c r="D63" s="262"/>
      <c r="N63" s="263">
        <f t="shared" si="0"/>
        <v>0</v>
      </c>
    </row>
    <row r="64" spans="1:14" s="83" customFormat="1" ht="11.25" customHeight="1">
      <c r="A64" s="84">
        <v>58</v>
      </c>
      <c r="B64" s="255"/>
      <c r="C64" s="255"/>
      <c r="D64" s="262"/>
      <c r="N64" s="263">
        <f t="shared" si="0"/>
        <v>0</v>
      </c>
    </row>
    <row r="65" spans="1:14" s="83" customFormat="1" ht="11.25" customHeight="1">
      <c r="A65" s="84">
        <v>59</v>
      </c>
      <c r="B65" s="255"/>
      <c r="C65" s="255"/>
      <c r="D65" s="262"/>
      <c r="N65" s="263">
        <f t="shared" si="0"/>
        <v>0</v>
      </c>
    </row>
    <row r="66" spans="1:14" s="83" customFormat="1" ht="11.25" customHeight="1">
      <c r="A66" s="84">
        <v>60</v>
      </c>
      <c r="B66" s="255"/>
      <c r="C66" s="255"/>
      <c r="D66" s="262"/>
      <c r="N66" s="263">
        <f t="shared" si="0"/>
        <v>0</v>
      </c>
    </row>
    <row r="67" spans="1:14" s="83" customFormat="1" ht="11.25" customHeight="1">
      <c r="A67" s="84">
        <v>61</v>
      </c>
      <c r="B67" s="255"/>
      <c r="C67" s="255"/>
      <c r="D67" s="262"/>
      <c r="N67" s="263">
        <f t="shared" si="0"/>
        <v>0</v>
      </c>
    </row>
    <row r="68" spans="1:14" s="83" customFormat="1" ht="11.25" customHeight="1">
      <c r="A68" s="84">
        <v>62</v>
      </c>
      <c r="B68" s="255"/>
      <c r="C68" s="255"/>
      <c r="D68" s="262"/>
      <c r="N68" s="263">
        <f t="shared" si="0"/>
        <v>0</v>
      </c>
    </row>
    <row r="69" spans="1:14" s="83" customFormat="1" ht="11.25" customHeight="1">
      <c r="A69" s="84">
        <v>63</v>
      </c>
      <c r="B69" s="255"/>
      <c r="C69" s="255"/>
      <c r="D69" s="262"/>
      <c r="N69" s="263">
        <f t="shared" si="0"/>
        <v>0</v>
      </c>
    </row>
    <row r="70" spans="1:14" s="83" customFormat="1" ht="11.25" customHeight="1">
      <c r="A70" s="84">
        <v>64</v>
      </c>
      <c r="B70" s="255"/>
      <c r="C70" s="255"/>
      <c r="D70" s="262"/>
      <c r="N70" s="263">
        <f t="shared" si="0"/>
        <v>0</v>
      </c>
    </row>
    <row r="71" spans="1:14" s="83" customFormat="1" ht="11.25" customHeight="1">
      <c r="A71" s="84">
        <v>65</v>
      </c>
      <c r="B71" s="255"/>
      <c r="C71" s="255"/>
      <c r="D71" s="262"/>
      <c r="N71" s="263">
        <f t="shared" si="0"/>
        <v>0</v>
      </c>
    </row>
    <row r="72" spans="1:14" s="83" customFormat="1" ht="11.25" customHeight="1">
      <c r="A72" s="84">
        <v>66</v>
      </c>
      <c r="B72" s="255"/>
      <c r="C72" s="255"/>
      <c r="D72" s="262"/>
      <c r="N72" s="263">
        <f t="shared" si="0"/>
        <v>0</v>
      </c>
    </row>
    <row r="73" spans="1:14" s="83" customFormat="1" ht="11.25" customHeight="1">
      <c r="A73" s="84">
        <v>67</v>
      </c>
      <c r="B73" s="255"/>
      <c r="C73" s="255"/>
      <c r="D73" s="262"/>
      <c r="N73" s="263">
        <f aca="true" t="shared" si="1" ref="N73:N136">IF(B73="",,C73&amp;" "&amp;UPPER(B73)&amp;" ("&amp;D73&amp;")")</f>
        <v>0</v>
      </c>
    </row>
    <row r="74" spans="1:14" s="83" customFormat="1" ht="11.25" customHeight="1">
      <c r="A74" s="84">
        <v>68</v>
      </c>
      <c r="B74" s="255"/>
      <c r="C74" s="255"/>
      <c r="D74" s="262"/>
      <c r="N74" s="263">
        <f t="shared" si="1"/>
        <v>0</v>
      </c>
    </row>
    <row r="75" spans="1:14" s="83" customFormat="1" ht="11.25" customHeight="1">
      <c r="A75" s="84">
        <v>69</v>
      </c>
      <c r="B75" s="255"/>
      <c r="C75" s="255"/>
      <c r="D75" s="262"/>
      <c r="N75" s="263">
        <f t="shared" si="1"/>
        <v>0</v>
      </c>
    </row>
    <row r="76" spans="1:14" s="83" customFormat="1" ht="11.25" customHeight="1">
      <c r="A76" s="84">
        <v>70</v>
      </c>
      <c r="B76" s="255"/>
      <c r="C76" s="255"/>
      <c r="D76" s="262"/>
      <c r="N76" s="263">
        <f t="shared" si="1"/>
        <v>0</v>
      </c>
    </row>
    <row r="77" spans="1:14" s="83" customFormat="1" ht="11.25" customHeight="1">
      <c r="A77" s="84">
        <v>71</v>
      </c>
      <c r="B77" s="255"/>
      <c r="C77" s="255"/>
      <c r="D77" s="262"/>
      <c r="N77" s="263">
        <f t="shared" si="1"/>
        <v>0</v>
      </c>
    </row>
    <row r="78" spans="1:14" s="83" customFormat="1" ht="11.25" customHeight="1">
      <c r="A78" s="84">
        <v>72</v>
      </c>
      <c r="B78" s="255"/>
      <c r="C78" s="255"/>
      <c r="D78" s="262"/>
      <c r="N78" s="263">
        <f t="shared" si="1"/>
        <v>0</v>
      </c>
    </row>
    <row r="79" spans="1:14" s="83" customFormat="1" ht="11.25" customHeight="1">
      <c r="A79" s="84">
        <v>73</v>
      </c>
      <c r="B79" s="255"/>
      <c r="C79" s="255"/>
      <c r="D79" s="262"/>
      <c r="N79" s="263">
        <f t="shared" si="1"/>
        <v>0</v>
      </c>
    </row>
    <row r="80" spans="1:14" s="83" customFormat="1" ht="11.25" customHeight="1">
      <c r="A80" s="84">
        <v>74</v>
      </c>
      <c r="B80" s="255"/>
      <c r="C80" s="255"/>
      <c r="D80" s="262"/>
      <c r="N80" s="263">
        <f t="shared" si="1"/>
        <v>0</v>
      </c>
    </row>
    <row r="81" spans="1:14" s="83" customFormat="1" ht="11.25" customHeight="1">
      <c r="A81" s="84">
        <v>75</v>
      </c>
      <c r="B81" s="255"/>
      <c r="C81" s="255"/>
      <c r="D81" s="262"/>
      <c r="N81" s="263">
        <f t="shared" si="1"/>
        <v>0</v>
      </c>
    </row>
    <row r="82" spans="1:14" s="83" customFormat="1" ht="11.25" customHeight="1">
      <c r="A82" s="84">
        <v>76</v>
      </c>
      <c r="B82" s="255"/>
      <c r="C82" s="255"/>
      <c r="D82" s="262"/>
      <c r="N82" s="263">
        <f t="shared" si="1"/>
        <v>0</v>
      </c>
    </row>
    <row r="83" spans="1:14" s="83" customFormat="1" ht="11.25" customHeight="1">
      <c r="A83" s="84">
        <v>77</v>
      </c>
      <c r="B83" s="255"/>
      <c r="C83" s="255"/>
      <c r="D83" s="262"/>
      <c r="N83" s="263">
        <f t="shared" si="1"/>
        <v>0</v>
      </c>
    </row>
    <row r="84" spans="1:14" s="83" customFormat="1" ht="11.25" customHeight="1">
      <c r="A84" s="84">
        <v>78</v>
      </c>
      <c r="B84" s="255"/>
      <c r="C84" s="255"/>
      <c r="D84" s="262"/>
      <c r="N84" s="263">
        <f t="shared" si="1"/>
        <v>0</v>
      </c>
    </row>
    <row r="85" spans="1:14" s="83" customFormat="1" ht="11.25" customHeight="1">
      <c r="A85" s="84">
        <v>79</v>
      </c>
      <c r="B85" s="255"/>
      <c r="C85" s="255"/>
      <c r="D85" s="262"/>
      <c r="N85" s="263">
        <f t="shared" si="1"/>
        <v>0</v>
      </c>
    </row>
    <row r="86" spans="1:14" s="83" customFormat="1" ht="11.25" customHeight="1">
      <c r="A86" s="84">
        <v>80</v>
      </c>
      <c r="B86" s="255"/>
      <c r="C86" s="255"/>
      <c r="D86" s="262"/>
      <c r="N86" s="263">
        <f t="shared" si="1"/>
        <v>0</v>
      </c>
    </row>
    <row r="87" spans="1:14" s="83" customFormat="1" ht="11.25" customHeight="1">
      <c r="A87" s="84">
        <v>81</v>
      </c>
      <c r="B87" s="255"/>
      <c r="C87" s="255"/>
      <c r="D87" s="262"/>
      <c r="N87" s="263">
        <f t="shared" si="1"/>
        <v>0</v>
      </c>
    </row>
    <row r="88" spans="1:14" s="83" customFormat="1" ht="11.25" customHeight="1">
      <c r="A88" s="84">
        <v>82</v>
      </c>
      <c r="B88" s="255"/>
      <c r="C88" s="255"/>
      <c r="D88" s="262"/>
      <c r="N88" s="263">
        <f t="shared" si="1"/>
        <v>0</v>
      </c>
    </row>
    <row r="89" spans="1:14" s="83" customFormat="1" ht="11.25" customHeight="1">
      <c r="A89" s="84">
        <v>83</v>
      </c>
      <c r="B89" s="255"/>
      <c r="C89" s="255"/>
      <c r="D89" s="262"/>
      <c r="N89" s="263">
        <f t="shared" si="1"/>
        <v>0</v>
      </c>
    </row>
    <row r="90" spans="1:14" s="83" customFormat="1" ht="11.25" customHeight="1">
      <c r="A90" s="84">
        <v>84</v>
      </c>
      <c r="B90" s="255"/>
      <c r="C90" s="255"/>
      <c r="D90" s="262"/>
      <c r="N90" s="263">
        <f t="shared" si="1"/>
        <v>0</v>
      </c>
    </row>
    <row r="91" spans="1:14" s="83" customFormat="1" ht="11.25" customHeight="1">
      <c r="A91" s="84">
        <v>85</v>
      </c>
      <c r="B91" s="255"/>
      <c r="C91" s="255"/>
      <c r="D91" s="262"/>
      <c r="N91" s="263">
        <f t="shared" si="1"/>
        <v>0</v>
      </c>
    </row>
    <row r="92" spans="1:14" s="83" customFormat="1" ht="11.25" customHeight="1">
      <c r="A92" s="84">
        <v>86</v>
      </c>
      <c r="B92" s="255"/>
      <c r="C92" s="255"/>
      <c r="D92" s="262"/>
      <c r="N92" s="263">
        <f t="shared" si="1"/>
        <v>0</v>
      </c>
    </row>
    <row r="93" spans="1:14" s="83" customFormat="1" ht="11.25" customHeight="1">
      <c r="A93" s="84">
        <v>87</v>
      </c>
      <c r="B93" s="255"/>
      <c r="C93" s="255"/>
      <c r="D93" s="262"/>
      <c r="N93" s="263">
        <f t="shared" si="1"/>
        <v>0</v>
      </c>
    </row>
    <row r="94" spans="1:14" s="83" customFormat="1" ht="11.25" customHeight="1">
      <c r="A94" s="84">
        <v>88</v>
      </c>
      <c r="B94" s="255"/>
      <c r="C94" s="255"/>
      <c r="D94" s="262"/>
      <c r="N94" s="263">
        <f t="shared" si="1"/>
        <v>0</v>
      </c>
    </row>
    <row r="95" spans="1:14" s="83" customFormat="1" ht="11.25" customHeight="1">
      <c r="A95" s="84">
        <v>89</v>
      </c>
      <c r="B95" s="255"/>
      <c r="C95" s="255"/>
      <c r="D95" s="262"/>
      <c r="N95" s="263">
        <f t="shared" si="1"/>
        <v>0</v>
      </c>
    </row>
    <row r="96" spans="1:14" s="83" customFormat="1" ht="11.25" customHeight="1">
      <c r="A96" s="84">
        <v>90</v>
      </c>
      <c r="B96" s="255"/>
      <c r="C96" s="255"/>
      <c r="D96" s="262"/>
      <c r="N96" s="263">
        <f t="shared" si="1"/>
        <v>0</v>
      </c>
    </row>
    <row r="97" spans="1:14" s="83" customFormat="1" ht="11.25" customHeight="1">
      <c r="A97" s="84">
        <v>91</v>
      </c>
      <c r="B97" s="255"/>
      <c r="C97" s="255"/>
      <c r="D97" s="262"/>
      <c r="N97" s="263">
        <f t="shared" si="1"/>
        <v>0</v>
      </c>
    </row>
    <row r="98" spans="1:14" s="83" customFormat="1" ht="11.25" customHeight="1">
      <c r="A98" s="84">
        <v>92</v>
      </c>
      <c r="B98" s="255"/>
      <c r="C98" s="255"/>
      <c r="D98" s="262"/>
      <c r="N98" s="263">
        <f t="shared" si="1"/>
        <v>0</v>
      </c>
    </row>
    <row r="99" spans="1:14" s="83" customFormat="1" ht="11.25" customHeight="1">
      <c r="A99" s="84">
        <v>93</v>
      </c>
      <c r="B99" s="255"/>
      <c r="C99" s="255"/>
      <c r="D99" s="262"/>
      <c r="N99" s="263">
        <f t="shared" si="1"/>
        <v>0</v>
      </c>
    </row>
    <row r="100" spans="1:14" s="83" customFormat="1" ht="11.25" customHeight="1">
      <c r="A100" s="84">
        <v>94</v>
      </c>
      <c r="B100" s="255"/>
      <c r="C100" s="255"/>
      <c r="D100" s="262"/>
      <c r="N100" s="263">
        <f t="shared" si="1"/>
        <v>0</v>
      </c>
    </row>
    <row r="101" spans="1:14" s="83" customFormat="1" ht="11.25" customHeight="1">
      <c r="A101" s="84">
        <v>95</v>
      </c>
      <c r="B101" s="255"/>
      <c r="C101" s="255"/>
      <c r="D101" s="262"/>
      <c r="N101" s="263">
        <f t="shared" si="1"/>
        <v>0</v>
      </c>
    </row>
    <row r="102" spans="1:14" s="83" customFormat="1" ht="11.25" customHeight="1">
      <c r="A102" s="84">
        <v>96</v>
      </c>
      <c r="B102" s="255"/>
      <c r="C102" s="255"/>
      <c r="D102" s="262"/>
      <c r="N102" s="263">
        <f t="shared" si="1"/>
        <v>0</v>
      </c>
    </row>
    <row r="103" spans="1:14" s="83" customFormat="1" ht="11.25" customHeight="1">
      <c r="A103" s="84">
        <v>97</v>
      </c>
      <c r="B103" s="255"/>
      <c r="C103" s="255"/>
      <c r="D103" s="262"/>
      <c r="N103" s="263">
        <f t="shared" si="1"/>
        <v>0</v>
      </c>
    </row>
    <row r="104" spans="1:14" s="83" customFormat="1" ht="11.25" customHeight="1">
      <c r="A104" s="84">
        <v>98</v>
      </c>
      <c r="B104" s="255"/>
      <c r="C104" s="255"/>
      <c r="D104" s="262"/>
      <c r="N104" s="263">
        <f t="shared" si="1"/>
        <v>0</v>
      </c>
    </row>
    <row r="105" spans="1:14" s="83" customFormat="1" ht="11.25" customHeight="1">
      <c r="A105" s="84">
        <v>99</v>
      </c>
      <c r="B105" s="255"/>
      <c r="C105" s="255"/>
      <c r="D105" s="262"/>
      <c r="N105" s="263">
        <f t="shared" si="1"/>
        <v>0</v>
      </c>
    </row>
    <row r="106" spans="1:14" s="83" customFormat="1" ht="11.25" customHeight="1">
      <c r="A106" s="84">
        <v>100</v>
      </c>
      <c r="B106" s="255"/>
      <c r="C106" s="255"/>
      <c r="D106" s="262"/>
      <c r="N106" s="263">
        <f t="shared" si="1"/>
        <v>0</v>
      </c>
    </row>
    <row r="107" spans="1:14" s="83" customFormat="1" ht="11.25" customHeight="1">
      <c r="A107" s="84">
        <v>101</v>
      </c>
      <c r="B107" s="255"/>
      <c r="C107" s="255"/>
      <c r="D107" s="262"/>
      <c r="N107" s="263">
        <f t="shared" si="1"/>
        <v>0</v>
      </c>
    </row>
    <row r="108" spans="1:14" s="83" customFormat="1" ht="11.25" customHeight="1">
      <c r="A108" s="84">
        <v>102</v>
      </c>
      <c r="B108" s="255"/>
      <c r="C108" s="255"/>
      <c r="D108" s="262"/>
      <c r="N108" s="263">
        <f t="shared" si="1"/>
        <v>0</v>
      </c>
    </row>
    <row r="109" spans="1:14" s="83" customFormat="1" ht="11.25" customHeight="1">
      <c r="A109" s="84">
        <v>103</v>
      </c>
      <c r="B109" s="255"/>
      <c r="C109" s="255"/>
      <c r="D109" s="262"/>
      <c r="N109" s="263">
        <f t="shared" si="1"/>
        <v>0</v>
      </c>
    </row>
    <row r="110" spans="1:14" s="83" customFormat="1" ht="11.25" customHeight="1">
      <c r="A110" s="84">
        <v>104</v>
      </c>
      <c r="B110" s="255"/>
      <c r="C110" s="255"/>
      <c r="D110" s="262"/>
      <c r="N110" s="263">
        <f t="shared" si="1"/>
        <v>0</v>
      </c>
    </row>
    <row r="111" spans="1:14" s="83" customFormat="1" ht="11.25" customHeight="1">
      <c r="A111" s="84">
        <v>105</v>
      </c>
      <c r="B111" s="255"/>
      <c r="C111" s="255"/>
      <c r="D111" s="262"/>
      <c r="N111" s="263">
        <f t="shared" si="1"/>
        <v>0</v>
      </c>
    </row>
    <row r="112" spans="1:14" s="83" customFormat="1" ht="11.25" customHeight="1">
      <c r="A112" s="84">
        <v>106</v>
      </c>
      <c r="B112" s="255"/>
      <c r="C112" s="255"/>
      <c r="D112" s="262"/>
      <c r="N112" s="263">
        <f t="shared" si="1"/>
        <v>0</v>
      </c>
    </row>
    <row r="113" spans="1:14" s="83" customFormat="1" ht="11.25" customHeight="1">
      <c r="A113" s="84">
        <v>107</v>
      </c>
      <c r="B113" s="255"/>
      <c r="C113" s="255"/>
      <c r="D113" s="262"/>
      <c r="N113" s="263">
        <f t="shared" si="1"/>
        <v>0</v>
      </c>
    </row>
    <row r="114" spans="1:14" s="83" customFormat="1" ht="11.25" customHeight="1">
      <c r="A114" s="84">
        <v>108</v>
      </c>
      <c r="B114" s="255"/>
      <c r="C114" s="255"/>
      <c r="D114" s="262"/>
      <c r="N114" s="263">
        <f t="shared" si="1"/>
        <v>0</v>
      </c>
    </row>
    <row r="115" spans="1:14" s="83" customFormat="1" ht="11.25" customHeight="1">
      <c r="A115" s="84">
        <v>109</v>
      </c>
      <c r="B115" s="255"/>
      <c r="C115" s="255"/>
      <c r="D115" s="262"/>
      <c r="N115" s="263">
        <f t="shared" si="1"/>
        <v>0</v>
      </c>
    </row>
    <row r="116" spans="1:14" s="83" customFormat="1" ht="11.25" customHeight="1">
      <c r="A116" s="84">
        <v>110</v>
      </c>
      <c r="B116" s="255"/>
      <c r="C116" s="255"/>
      <c r="D116" s="262"/>
      <c r="N116" s="263">
        <f t="shared" si="1"/>
        <v>0</v>
      </c>
    </row>
    <row r="117" spans="1:14" s="83" customFormat="1" ht="11.25" customHeight="1">
      <c r="A117" s="84">
        <v>111</v>
      </c>
      <c r="B117" s="255"/>
      <c r="C117" s="255"/>
      <c r="D117" s="262"/>
      <c r="N117" s="263">
        <f t="shared" si="1"/>
        <v>0</v>
      </c>
    </row>
    <row r="118" spans="1:14" s="83" customFormat="1" ht="11.25" customHeight="1">
      <c r="A118" s="84">
        <v>112</v>
      </c>
      <c r="B118" s="255"/>
      <c r="C118" s="255"/>
      <c r="D118" s="262"/>
      <c r="N118" s="263">
        <f t="shared" si="1"/>
        <v>0</v>
      </c>
    </row>
    <row r="119" spans="1:14" s="83" customFormat="1" ht="11.25" customHeight="1">
      <c r="A119" s="84">
        <v>113</v>
      </c>
      <c r="B119" s="255"/>
      <c r="C119" s="255"/>
      <c r="D119" s="262"/>
      <c r="N119" s="263">
        <f t="shared" si="1"/>
        <v>0</v>
      </c>
    </row>
    <row r="120" spans="1:14" s="83" customFormat="1" ht="11.25" customHeight="1">
      <c r="A120" s="84">
        <v>114</v>
      </c>
      <c r="B120" s="255"/>
      <c r="C120" s="255"/>
      <c r="D120" s="262"/>
      <c r="N120" s="263">
        <f t="shared" si="1"/>
        <v>0</v>
      </c>
    </row>
    <row r="121" spans="1:14" s="83" customFormat="1" ht="11.25" customHeight="1">
      <c r="A121" s="84">
        <v>115</v>
      </c>
      <c r="B121" s="255"/>
      <c r="C121" s="255"/>
      <c r="D121" s="262"/>
      <c r="N121" s="263">
        <f t="shared" si="1"/>
        <v>0</v>
      </c>
    </row>
    <row r="122" spans="1:14" s="83" customFormat="1" ht="11.25" customHeight="1">
      <c r="A122" s="84">
        <v>116</v>
      </c>
      <c r="B122" s="255"/>
      <c r="C122" s="255"/>
      <c r="D122" s="262"/>
      <c r="N122" s="263">
        <f t="shared" si="1"/>
        <v>0</v>
      </c>
    </row>
    <row r="123" spans="1:14" s="83" customFormat="1" ht="11.25" customHeight="1">
      <c r="A123" s="84">
        <v>117</v>
      </c>
      <c r="B123" s="255"/>
      <c r="C123" s="255"/>
      <c r="D123" s="262"/>
      <c r="N123" s="263">
        <f t="shared" si="1"/>
        <v>0</v>
      </c>
    </row>
    <row r="124" spans="1:14" s="83" customFormat="1" ht="11.25" customHeight="1">
      <c r="A124" s="84">
        <v>118</v>
      </c>
      <c r="B124" s="255"/>
      <c r="C124" s="255"/>
      <c r="D124" s="262"/>
      <c r="N124" s="263">
        <f t="shared" si="1"/>
        <v>0</v>
      </c>
    </row>
    <row r="125" spans="1:14" s="83" customFormat="1" ht="11.25" customHeight="1">
      <c r="A125" s="84">
        <v>119</v>
      </c>
      <c r="B125" s="255"/>
      <c r="C125" s="255"/>
      <c r="D125" s="262"/>
      <c r="N125" s="263">
        <f t="shared" si="1"/>
        <v>0</v>
      </c>
    </row>
    <row r="126" spans="1:14" s="83" customFormat="1" ht="11.25" customHeight="1">
      <c r="A126" s="84">
        <v>120</v>
      </c>
      <c r="B126" s="255"/>
      <c r="C126" s="255"/>
      <c r="D126" s="262"/>
      <c r="N126" s="263">
        <f t="shared" si="1"/>
        <v>0</v>
      </c>
    </row>
    <row r="127" spans="1:14" s="83" customFormat="1" ht="11.25" customHeight="1">
      <c r="A127" s="84">
        <v>121</v>
      </c>
      <c r="B127" s="255"/>
      <c r="C127" s="255"/>
      <c r="D127" s="262"/>
      <c r="N127" s="263">
        <f t="shared" si="1"/>
        <v>0</v>
      </c>
    </row>
    <row r="128" spans="1:14" s="83" customFormat="1" ht="11.25" customHeight="1">
      <c r="A128" s="84">
        <v>122</v>
      </c>
      <c r="B128" s="255"/>
      <c r="C128" s="255"/>
      <c r="D128" s="262"/>
      <c r="N128" s="263">
        <f t="shared" si="1"/>
        <v>0</v>
      </c>
    </row>
    <row r="129" spans="1:14" s="83" customFormat="1" ht="11.25" customHeight="1">
      <c r="A129" s="84">
        <v>123</v>
      </c>
      <c r="B129" s="255"/>
      <c r="C129" s="255"/>
      <c r="D129" s="262"/>
      <c r="N129" s="263">
        <f t="shared" si="1"/>
        <v>0</v>
      </c>
    </row>
    <row r="130" spans="1:14" s="83" customFormat="1" ht="11.25" customHeight="1">
      <c r="A130" s="84">
        <v>124</v>
      </c>
      <c r="B130" s="255"/>
      <c r="C130" s="255"/>
      <c r="D130" s="262"/>
      <c r="N130" s="263">
        <f t="shared" si="1"/>
        <v>0</v>
      </c>
    </row>
    <row r="131" spans="1:14" s="83" customFormat="1" ht="11.25" customHeight="1">
      <c r="A131" s="84">
        <v>125</v>
      </c>
      <c r="B131" s="255"/>
      <c r="C131" s="255"/>
      <c r="D131" s="262"/>
      <c r="N131" s="263">
        <f t="shared" si="1"/>
        <v>0</v>
      </c>
    </row>
    <row r="132" spans="1:14" s="83" customFormat="1" ht="11.25" customHeight="1">
      <c r="A132" s="84">
        <v>126</v>
      </c>
      <c r="B132" s="255"/>
      <c r="C132" s="255"/>
      <c r="D132" s="262"/>
      <c r="N132" s="263">
        <f t="shared" si="1"/>
        <v>0</v>
      </c>
    </row>
    <row r="133" spans="1:14" s="83" customFormat="1" ht="11.25" customHeight="1">
      <c r="A133" s="84">
        <v>127</v>
      </c>
      <c r="B133" s="255"/>
      <c r="C133" s="255"/>
      <c r="D133" s="262"/>
      <c r="N133" s="263">
        <f t="shared" si="1"/>
        <v>0</v>
      </c>
    </row>
    <row r="134" spans="1:14" s="83" customFormat="1" ht="11.25" customHeight="1">
      <c r="A134" s="84">
        <v>128</v>
      </c>
      <c r="B134" s="255"/>
      <c r="C134" s="255"/>
      <c r="D134" s="262"/>
      <c r="N134" s="263">
        <f t="shared" si="1"/>
        <v>0</v>
      </c>
    </row>
    <row r="135" spans="1:14" s="83" customFormat="1" ht="11.25" customHeight="1">
      <c r="A135" s="84">
        <v>129</v>
      </c>
      <c r="B135" s="255"/>
      <c r="C135" s="255"/>
      <c r="D135" s="262"/>
      <c r="N135" s="263">
        <f t="shared" si="1"/>
        <v>0</v>
      </c>
    </row>
    <row r="136" spans="1:14" s="83" customFormat="1" ht="11.25" customHeight="1">
      <c r="A136" s="84">
        <v>130</v>
      </c>
      <c r="B136" s="255"/>
      <c r="C136" s="255"/>
      <c r="D136" s="262"/>
      <c r="N136" s="263">
        <f t="shared" si="1"/>
        <v>0</v>
      </c>
    </row>
    <row r="137" spans="1:14" s="83" customFormat="1" ht="11.25" customHeight="1">
      <c r="A137" s="84">
        <v>131</v>
      </c>
      <c r="B137" s="255"/>
      <c r="C137" s="255"/>
      <c r="D137" s="262"/>
      <c r="N137" s="263">
        <f aca="true" t="shared" si="2" ref="N137:N200">IF(B137="",,C137&amp;" "&amp;UPPER(B137)&amp;" ("&amp;D137&amp;")")</f>
        <v>0</v>
      </c>
    </row>
    <row r="138" spans="1:14" s="83" customFormat="1" ht="11.25" customHeight="1">
      <c r="A138" s="84">
        <v>132</v>
      </c>
      <c r="B138" s="255"/>
      <c r="C138" s="255"/>
      <c r="D138" s="262"/>
      <c r="N138" s="263">
        <f t="shared" si="2"/>
        <v>0</v>
      </c>
    </row>
    <row r="139" spans="1:14" s="83" customFormat="1" ht="11.25" customHeight="1">
      <c r="A139" s="84">
        <v>133</v>
      </c>
      <c r="B139" s="255"/>
      <c r="C139" s="255"/>
      <c r="D139" s="262"/>
      <c r="N139" s="263">
        <f t="shared" si="2"/>
        <v>0</v>
      </c>
    </row>
    <row r="140" spans="1:14" s="83" customFormat="1" ht="11.25" customHeight="1">
      <c r="A140" s="84">
        <v>134</v>
      </c>
      <c r="B140" s="255"/>
      <c r="C140" s="255"/>
      <c r="D140" s="262"/>
      <c r="N140" s="263">
        <f t="shared" si="2"/>
        <v>0</v>
      </c>
    </row>
    <row r="141" spans="1:14" s="83" customFormat="1" ht="11.25" customHeight="1">
      <c r="A141" s="84">
        <v>135</v>
      </c>
      <c r="B141" s="255"/>
      <c r="C141" s="255"/>
      <c r="D141" s="262"/>
      <c r="N141" s="263">
        <f t="shared" si="2"/>
        <v>0</v>
      </c>
    </row>
    <row r="142" spans="1:14" s="83" customFormat="1" ht="11.25" customHeight="1">
      <c r="A142" s="84">
        <v>136</v>
      </c>
      <c r="B142" s="255"/>
      <c r="C142" s="255"/>
      <c r="D142" s="262"/>
      <c r="N142" s="263">
        <f t="shared" si="2"/>
        <v>0</v>
      </c>
    </row>
    <row r="143" spans="1:14" s="83" customFormat="1" ht="11.25" customHeight="1">
      <c r="A143" s="84">
        <v>137</v>
      </c>
      <c r="B143" s="255"/>
      <c r="C143" s="255"/>
      <c r="D143" s="262"/>
      <c r="N143" s="263">
        <f t="shared" si="2"/>
        <v>0</v>
      </c>
    </row>
    <row r="144" spans="1:14" s="83" customFormat="1" ht="11.25" customHeight="1">
      <c r="A144" s="84">
        <v>138</v>
      </c>
      <c r="B144" s="255"/>
      <c r="C144" s="255"/>
      <c r="D144" s="262"/>
      <c r="N144" s="263">
        <f t="shared" si="2"/>
        <v>0</v>
      </c>
    </row>
    <row r="145" spans="1:14" s="83" customFormat="1" ht="11.25" customHeight="1">
      <c r="A145" s="84">
        <v>139</v>
      </c>
      <c r="B145" s="255"/>
      <c r="C145" s="255"/>
      <c r="D145" s="262"/>
      <c r="N145" s="263">
        <f t="shared" si="2"/>
        <v>0</v>
      </c>
    </row>
    <row r="146" spans="1:14" s="83" customFormat="1" ht="11.25" customHeight="1">
      <c r="A146" s="84">
        <v>140</v>
      </c>
      <c r="B146" s="255"/>
      <c r="C146" s="255"/>
      <c r="D146" s="262"/>
      <c r="N146" s="263">
        <f t="shared" si="2"/>
        <v>0</v>
      </c>
    </row>
    <row r="147" spans="1:14" s="83" customFormat="1" ht="11.25" customHeight="1">
      <c r="A147" s="84">
        <v>141</v>
      </c>
      <c r="B147" s="255"/>
      <c r="C147" s="255"/>
      <c r="D147" s="262"/>
      <c r="N147" s="263">
        <f t="shared" si="2"/>
        <v>0</v>
      </c>
    </row>
    <row r="148" spans="1:14" s="83" customFormat="1" ht="11.25" customHeight="1">
      <c r="A148" s="84">
        <v>142</v>
      </c>
      <c r="B148" s="255"/>
      <c r="C148" s="255"/>
      <c r="D148" s="262"/>
      <c r="N148" s="263">
        <f t="shared" si="2"/>
        <v>0</v>
      </c>
    </row>
    <row r="149" spans="1:14" s="83" customFormat="1" ht="11.25" customHeight="1">
      <c r="A149" s="84">
        <v>143</v>
      </c>
      <c r="B149" s="255"/>
      <c r="C149" s="255"/>
      <c r="D149" s="262"/>
      <c r="N149" s="263">
        <f t="shared" si="2"/>
        <v>0</v>
      </c>
    </row>
    <row r="150" spans="1:14" s="83" customFormat="1" ht="11.25" customHeight="1">
      <c r="A150" s="84">
        <v>144</v>
      </c>
      <c r="B150" s="255"/>
      <c r="C150" s="255"/>
      <c r="D150" s="262"/>
      <c r="N150" s="263">
        <f t="shared" si="2"/>
        <v>0</v>
      </c>
    </row>
    <row r="151" spans="1:14" s="83" customFormat="1" ht="11.25" customHeight="1">
      <c r="A151" s="84">
        <v>145</v>
      </c>
      <c r="B151" s="255"/>
      <c r="C151" s="255"/>
      <c r="D151" s="262"/>
      <c r="N151" s="263">
        <f t="shared" si="2"/>
        <v>0</v>
      </c>
    </row>
    <row r="152" spans="1:14" s="83" customFormat="1" ht="11.25" customHeight="1">
      <c r="A152" s="84">
        <v>146</v>
      </c>
      <c r="B152" s="255"/>
      <c r="C152" s="255"/>
      <c r="D152" s="262"/>
      <c r="N152" s="263">
        <f t="shared" si="2"/>
        <v>0</v>
      </c>
    </row>
    <row r="153" spans="1:14" s="83" customFormat="1" ht="11.25" customHeight="1">
      <c r="A153" s="84">
        <v>147</v>
      </c>
      <c r="B153" s="255"/>
      <c r="C153" s="255"/>
      <c r="D153" s="262"/>
      <c r="N153" s="263">
        <f t="shared" si="2"/>
        <v>0</v>
      </c>
    </row>
    <row r="154" spans="1:14" s="83" customFormat="1" ht="11.25" customHeight="1">
      <c r="A154" s="84">
        <v>148</v>
      </c>
      <c r="B154" s="255"/>
      <c r="C154" s="255"/>
      <c r="D154" s="262"/>
      <c r="N154" s="263">
        <f t="shared" si="2"/>
        <v>0</v>
      </c>
    </row>
    <row r="155" spans="1:14" s="83" customFormat="1" ht="11.25" customHeight="1">
      <c r="A155" s="84">
        <v>149</v>
      </c>
      <c r="B155" s="255"/>
      <c r="C155" s="255"/>
      <c r="D155" s="262"/>
      <c r="N155" s="263">
        <f t="shared" si="2"/>
        <v>0</v>
      </c>
    </row>
    <row r="156" spans="1:14" s="83" customFormat="1" ht="11.25" customHeight="1">
      <c r="A156" s="84">
        <v>150</v>
      </c>
      <c r="B156" s="255"/>
      <c r="C156" s="255"/>
      <c r="D156" s="262"/>
      <c r="N156" s="263">
        <f t="shared" si="2"/>
        <v>0</v>
      </c>
    </row>
    <row r="157" spans="1:14" s="83" customFormat="1" ht="11.25" customHeight="1">
      <c r="A157" s="84">
        <v>151</v>
      </c>
      <c r="B157" s="255"/>
      <c r="C157" s="255"/>
      <c r="D157" s="262"/>
      <c r="N157" s="263">
        <f t="shared" si="2"/>
        <v>0</v>
      </c>
    </row>
    <row r="158" spans="1:14" s="83" customFormat="1" ht="11.25" customHeight="1">
      <c r="A158" s="84">
        <v>152</v>
      </c>
      <c r="B158" s="255"/>
      <c r="C158" s="255"/>
      <c r="D158" s="262"/>
      <c r="N158" s="263">
        <f t="shared" si="2"/>
        <v>0</v>
      </c>
    </row>
    <row r="159" spans="1:14" s="83" customFormat="1" ht="11.25" customHeight="1">
      <c r="A159" s="84">
        <v>153</v>
      </c>
      <c r="B159" s="255"/>
      <c r="C159" s="255"/>
      <c r="D159" s="262"/>
      <c r="N159" s="263">
        <f t="shared" si="2"/>
        <v>0</v>
      </c>
    </row>
    <row r="160" spans="1:14" s="83" customFormat="1" ht="11.25" customHeight="1">
      <c r="A160" s="84">
        <v>154</v>
      </c>
      <c r="B160" s="255"/>
      <c r="C160" s="255"/>
      <c r="D160" s="262"/>
      <c r="N160" s="263">
        <f t="shared" si="2"/>
        <v>0</v>
      </c>
    </row>
    <row r="161" spans="1:14" s="83" customFormat="1" ht="11.25" customHeight="1">
      <c r="A161" s="84">
        <v>155</v>
      </c>
      <c r="B161" s="255"/>
      <c r="C161" s="255"/>
      <c r="D161" s="262"/>
      <c r="N161" s="263">
        <f t="shared" si="2"/>
        <v>0</v>
      </c>
    </row>
    <row r="162" spans="1:14" s="83" customFormat="1" ht="11.25" customHeight="1">
      <c r="A162" s="84">
        <v>156</v>
      </c>
      <c r="B162" s="255"/>
      <c r="C162" s="255"/>
      <c r="D162" s="262"/>
      <c r="N162" s="263">
        <f t="shared" si="2"/>
        <v>0</v>
      </c>
    </row>
    <row r="163" spans="1:14" s="83" customFormat="1" ht="11.25" customHeight="1">
      <c r="A163" s="84">
        <v>157</v>
      </c>
      <c r="B163" s="255"/>
      <c r="C163" s="255"/>
      <c r="D163" s="262"/>
      <c r="N163" s="263">
        <f t="shared" si="2"/>
        <v>0</v>
      </c>
    </row>
    <row r="164" spans="1:14" s="83" customFormat="1" ht="11.25" customHeight="1">
      <c r="A164" s="84">
        <v>158</v>
      </c>
      <c r="B164" s="255"/>
      <c r="C164" s="255"/>
      <c r="D164" s="262"/>
      <c r="N164" s="263">
        <f t="shared" si="2"/>
        <v>0</v>
      </c>
    </row>
    <row r="165" spans="1:14" s="83" customFormat="1" ht="11.25" customHeight="1">
      <c r="A165" s="84">
        <v>159</v>
      </c>
      <c r="B165" s="255"/>
      <c r="C165" s="255"/>
      <c r="D165" s="262"/>
      <c r="N165" s="263">
        <f t="shared" si="2"/>
        <v>0</v>
      </c>
    </row>
    <row r="166" spans="1:14" s="83" customFormat="1" ht="11.25" customHeight="1">
      <c r="A166" s="84">
        <v>160</v>
      </c>
      <c r="B166" s="255"/>
      <c r="C166" s="255"/>
      <c r="D166" s="262"/>
      <c r="N166" s="263">
        <f t="shared" si="2"/>
        <v>0</v>
      </c>
    </row>
    <row r="167" spans="1:14" s="83" customFormat="1" ht="11.25" customHeight="1">
      <c r="A167" s="84">
        <v>161</v>
      </c>
      <c r="B167" s="255"/>
      <c r="C167" s="255"/>
      <c r="D167" s="262"/>
      <c r="N167" s="263">
        <f t="shared" si="2"/>
        <v>0</v>
      </c>
    </row>
    <row r="168" spans="1:14" s="83" customFormat="1" ht="11.25" customHeight="1">
      <c r="A168" s="84">
        <v>162</v>
      </c>
      <c r="B168" s="255"/>
      <c r="C168" s="255"/>
      <c r="D168" s="262"/>
      <c r="N168" s="263">
        <f t="shared" si="2"/>
        <v>0</v>
      </c>
    </row>
    <row r="169" spans="1:14" s="83" customFormat="1" ht="11.25" customHeight="1">
      <c r="A169" s="84">
        <v>163</v>
      </c>
      <c r="B169" s="255"/>
      <c r="C169" s="255"/>
      <c r="D169" s="262"/>
      <c r="N169" s="263">
        <f t="shared" si="2"/>
        <v>0</v>
      </c>
    </row>
    <row r="170" spans="1:14" s="83" customFormat="1" ht="11.25" customHeight="1">
      <c r="A170" s="84">
        <v>164</v>
      </c>
      <c r="B170" s="255"/>
      <c r="C170" s="255"/>
      <c r="D170" s="262"/>
      <c r="N170" s="263">
        <f t="shared" si="2"/>
        <v>0</v>
      </c>
    </row>
    <row r="171" spans="1:14" s="83" customFormat="1" ht="11.25" customHeight="1">
      <c r="A171" s="84">
        <v>165</v>
      </c>
      <c r="B171" s="255"/>
      <c r="C171" s="255"/>
      <c r="D171" s="262"/>
      <c r="N171" s="263">
        <f t="shared" si="2"/>
        <v>0</v>
      </c>
    </row>
    <row r="172" spans="1:14" s="83" customFormat="1" ht="11.25" customHeight="1">
      <c r="A172" s="84">
        <v>166</v>
      </c>
      <c r="B172" s="255"/>
      <c r="C172" s="255"/>
      <c r="D172" s="262"/>
      <c r="N172" s="263">
        <f t="shared" si="2"/>
        <v>0</v>
      </c>
    </row>
    <row r="173" spans="1:14" s="83" customFormat="1" ht="11.25" customHeight="1">
      <c r="A173" s="84">
        <v>167</v>
      </c>
      <c r="B173" s="255"/>
      <c r="C173" s="255"/>
      <c r="D173" s="262"/>
      <c r="N173" s="263">
        <f t="shared" si="2"/>
        <v>0</v>
      </c>
    </row>
    <row r="174" spans="1:14" s="83" customFormat="1" ht="11.25" customHeight="1">
      <c r="A174" s="84">
        <v>168</v>
      </c>
      <c r="B174" s="255"/>
      <c r="C174" s="255"/>
      <c r="D174" s="262"/>
      <c r="N174" s="263">
        <f t="shared" si="2"/>
        <v>0</v>
      </c>
    </row>
    <row r="175" spans="1:14" s="83" customFormat="1" ht="11.25" customHeight="1">
      <c r="A175" s="84">
        <v>169</v>
      </c>
      <c r="B175" s="255"/>
      <c r="C175" s="255"/>
      <c r="D175" s="262"/>
      <c r="N175" s="263">
        <f t="shared" si="2"/>
        <v>0</v>
      </c>
    </row>
    <row r="176" spans="1:14" s="83" customFormat="1" ht="11.25" customHeight="1">
      <c r="A176" s="84">
        <v>170</v>
      </c>
      <c r="B176" s="255"/>
      <c r="C176" s="255"/>
      <c r="D176" s="262"/>
      <c r="N176" s="263">
        <f t="shared" si="2"/>
        <v>0</v>
      </c>
    </row>
    <row r="177" spans="1:14" s="83" customFormat="1" ht="11.25" customHeight="1">
      <c r="A177" s="84">
        <v>171</v>
      </c>
      <c r="B177" s="255"/>
      <c r="C177" s="255"/>
      <c r="D177" s="262"/>
      <c r="N177" s="263">
        <f t="shared" si="2"/>
        <v>0</v>
      </c>
    </row>
    <row r="178" spans="1:14" s="83" customFormat="1" ht="11.25" customHeight="1">
      <c r="A178" s="84">
        <v>172</v>
      </c>
      <c r="B178" s="255"/>
      <c r="C178" s="255"/>
      <c r="D178" s="262"/>
      <c r="N178" s="263">
        <f t="shared" si="2"/>
        <v>0</v>
      </c>
    </row>
    <row r="179" spans="1:14" s="83" customFormat="1" ht="11.25" customHeight="1">
      <c r="A179" s="84">
        <v>173</v>
      </c>
      <c r="B179" s="255"/>
      <c r="C179" s="255"/>
      <c r="D179" s="262"/>
      <c r="N179" s="263">
        <f t="shared" si="2"/>
        <v>0</v>
      </c>
    </row>
    <row r="180" spans="1:14" s="83" customFormat="1" ht="11.25" customHeight="1">
      <c r="A180" s="84">
        <v>174</v>
      </c>
      <c r="B180" s="255"/>
      <c r="C180" s="255"/>
      <c r="D180" s="262"/>
      <c r="N180" s="263">
        <f t="shared" si="2"/>
        <v>0</v>
      </c>
    </row>
    <row r="181" spans="1:14" s="83" customFormat="1" ht="11.25" customHeight="1">
      <c r="A181" s="84">
        <v>175</v>
      </c>
      <c r="B181" s="255"/>
      <c r="C181" s="255"/>
      <c r="D181" s="262"/>
      <c r="N181" s="263">
        <f t="shared" si="2"/>
        <v>0</v>
      </c>
    </row>
    <row r="182" spans="1:14" s="83" customFormat="1" ht="11.25" customHeight="1">
      <c r="A182" s="84">
        <v>176</v>
      </c>
      <c r="B182" s="255"/>
      <c r="C182" s="255"/>
      <c r="D182" s="262"/>
      <c r="N182" s="263">
        <f t="shared" si="2"/>
        <v>0</v>
      </c>
    </row>
    <row r="183" spans="1:14" s="83" customFormat="1" ht="11.25" customHeight="1">
      <c r="A183" s="84">
        <v>177</v>
      </c>
      <c r="B183" s="255"/>
      <c r="C183" s="255"/>
      <c r="D183" s="262"/>
      <c r="N183" s="263">
        <f t="shared" si="2"/>
        <v>0</v>
      </c>
    </row>
    <row r="184" spans="1:14" s="83" customFormat="1" ht="11.25" customHeight="1">
      <c r="A184" s="84">
        <v>178</v>
      </c>
      <c r="B184" s="255"/>
      <c r="C184" s="255"/>
      <c r="D184" s="262"/>
      <c r="N184" s="263">
        <f t="shared" si="2"/>
        <v>0</v>
      </c>
    </row>
    <row r="185" spans="1:14" s="83" customFormat="1" ht="11.25" customHeight="1">
      <c r="A185" s="84">
        <v>179</v>
      </c>
      <c r="B185" s="255"/>
      <c r="C185" s="255"/>
      <c r="D185" s="262"/>
      <c r="N185" s="263">
        <f t="shared" si="2"/>
        <v>0</v>
      </c>
    </row>
    <row r="186" spans="1:14" s="83" customFormat="1" ht="11.25" customHeight="1">
      <c r="A186" s="84">
        <v>180</v>
      </c>
      <c r="B186" s="255"/>
      <c r="C186" s="255"/>
      <c r="D186" s="262"/>
      <c r="N186" s="263">
        <f t="shared" si="2"/>
        <v>0</v>
      </c>
    </row>
    <row r="187" spans="1:14" s="83" customFormat="1" ht="11.25" customHeight="1">
      <c r="A187" s="84">
        <v>181</v>
      </c>
      <c r="B187" s="255"/>
      <c r="C187" s="255"/>
      <c r="D187" s="262"/>
      <c r="N187" s="263">
        <f t="shared" si="2"/>
        <v>0</v>
      </c>
    </row>
    <row r="188" spans="1:14" s="83" customFormat="1" ht="11.25" customHeight="1">
      <c r="A188" s="84">
        <v>182</v>
      </c>
      <c r="B188" s="255"/>
      <c r="C188" s="255"/>
      <c r="D188" s="262"/>
      <c r="N188" s="263">
        <f t="shared" si="2"/>
        <v>0</v>
      </c>
    </row>
    <row r="189" spans="1:14" s="83" customFormat="1" ht="11.25" customHeight="1">
      <c r="A189" s="84">
        <v>183</v>
      </c>
      <c r="B189" s="255"/>
      <c r="C189" s="255"/>
      <c r="D189" s="262"/>
      <c r="N189" s="263">
        <f t="shared" si="2"/>
        <v>0</v>
      </c>
    </row>
    <row r="190" spans="1:14" s="83" customFormat="1" ht="11.25" customHeight="1">
      <c r="A190" s="84">
        <v>184</v>
      </c>
      <c r="B190" s="255"/>
      <c r="C190" s="255"/>
      <c r="D190" s="262"/>
      <c r="N190" s="263">
        <f t="shared" si="2"/>
        <v>0</v>
      </c>
    </row>
    <row r="191" spans="1:14" s="83" customFormat="1" ht="11.25" customHeight="1">
      <c r="A191" s="84">
        <v>185</v>
      </c>
      <c r="B191" s="255"/>
      <c r="C191" s="255"/>
      <c r="D191" s="262"/>
      <c r="N191" s="263">
        <f t="shared" si="2"/>
        <v>0</v>
      </c>
    </row>
    <row r="192" spans="1:14" s="83" customFormat="1" ht="11.25" customHeight="1">
      <c r="A192" s="84">
        <v>186</v>
      </c>
      <c r="B192" s="255"/>
      <c r="C192" s="255"/>
      <c r="D192" s="262"/>
      <c r="N192" s="263">
        <f t="shared" si="2"/>
        <v>0</v>
      </c>
    </row>
    <row r="193" spans="1:14" s="83" customFormat="1" ht="11.25" customHeight="1">
      <c r="A193" s="84">
        <v>187</v>
      </c>
      <c r="B193" s="255"/>
      <c r="C193" s="255"/>
      <c r="D193" s="262"/>
      <c r="N193" s="263">
        <f t="shared" si="2"/>
        <v>0</v>
      </c>
    </row>
    <row r="194" spans="1:14" s="83" customFormat="1" ht="11.25" customHeight="1">
      <c r="A194" s="84">
        <v>188</v>
      </c>
      <c r="B194" s="255"/>
      <c r="C194" s="255"/>
      <c r="D194" s="262"/>
      <c r="N194" s="263">
        <f t="shared" si="2"/>
        <v>0</v>
      </c>
    </row>
    <row r="195" spans="1:14" s="83" customFormat="1" ht="11.25" customHeight="1">
      <c r="A195" s="84">
        <v>189</v>
      </c>
      <c r="B195" s="255"/>
      <c r="C195" s="255"/>
      <c r="D195" s="262"/>
      <c r="N195" s="263">
        <f t="shared" si="2"/>
        <v>0</v>
      </c>
    </row>
    <row r="196" spans="1:14" s="83" customFormat="1" ht="11.25" customHeight="1">
      <c r="A196" s="84">
        <v>190</v>
      </c>
      <c r="B196" s="255"/>
      <c r="C196" s="255"/>
      <c r="D196" s="262"/>
      <c r="N196" s="263">
        <f t="shared" si="2"/>
        <v>0</v>
      </c>
    </row>
    <row r="197" spans="1:14" s="83" customFormat="1" ht="11.25" customHeight="1">
      <c r="A197" s="84">
        <v>191</v>
      </c>
      <c r="B197" s="255"/>
      <c r="C197" s="255"/>
      <c r="D197" s="262"/>
      <c r="N197" s="263">
        <f t="shared" si="2"/>
        <v>0</v>
      </c>
    </row>
    <row r="198" spans="1:14" s="83" customFormat="1" ht="11.25" customHeight="1">
      <c r="A198" s="84">
        <v>192</v>
      </c>
      <c r="B198" s="255"/>
      <c r="C198" s="255"/>
      <c r="D198" s="262"/>
      <c r="N198" s="263">
        <f t="shared" si="2"/>
        <v>0</v>
      </c>
    </row>
    <row r="199" spans="1:14" s="83" customFormat="1" ht="11.25" customHeight="1">
      <c r="A199" s="84">
        <v>193</v>
      </c>
      <c r="B199" s="255"/>
      <c r="C199" s="255"/>
      <c r="D199" s="262"/>
      <c r="N199" s="263">
        <f t="shared" si="2"/>
        <v>0</v>
      </c>
    </row>
    <row r="200" spans="1:14" s="83" customFormat="1" ht="11.25" customHeight="1">
      <c r="A200" s="84">
        <v>194</v>
      </c>
      <c r="B200" s="255"/>
      <c r="C200" s="255"/>
      <c r="D200" s="262"/>
      <c r="N200" s="263">
        <f t="shared" si="2"/>
        <v>0</v>
      </c>
    </row>
    <row r="201" spans="1:14" s="83" customFormat="1" ht="11.25" customHeight="1">
      <c r="A201" s="84">
        <v>195</v>
      </c>
      <c r="B201" s="255"/>
      <c r="C201" s="255"/>
      <c r="D201" s="262"/>
      <c r="N201" s="263">
        <f aca="true" t="shared" si="3" ref="N201:N264">IF(B201="",,C201&amp;" "&amp;UPPER(B201)&amp;" ("&amp;D201&amp;")")</f>
        <v>0</v>
      </c>
    </row>
    <row r="202" spans="1:14" s="83" customFormat="1" ht="11.25" customHeight="1">
      <c r="A202" s="84">
        <v>196</v>
      </c>
      <c r="B202" s="255"/>
      <c r="C202" s="255"/>
      <c r="D202" s="262"/>
      <c r="N202" s="263">
        <f t="shared" si="3"/>
        <v>0</v>
      </c>
    </row>
    <row r="203" spans="1:14" s="83" customFormat="1" ht="11.25" customHeight="1">
      <c r="A203" s="84">
        <v>197</v>
      </c>
      <c r="B203" s="255"/>
      <c r="C203" s="255"/>
      <c r="D203" s="262"/>
      <c r="N203" s="263">
        <f t="shared" si="3"/>
        <v>0</v>
      </c>
    </row>
    <row r="204" spans="1:14" s="83" customFormat="1" ht="11.25" customHeight="1">
      <c r="A204" s="84">
        <v>198</v>
      </c>
      <c r="B204" s="255"/>
      <c r="C204" s="255"/>
      <c r="D204" s="262"/>
      <c r="N204" s="263">
        <f t="shared" si="3"/>
        <v>0</v>
      </c>
    </row>
    <row r="205" spans="1:14" s="83" customFormat="1" ht="11.25" customHeight="1">
      <c r="A205" s="84">
        <v>199</v>
      </c>
      <c r="B205" s="255"/>
      <c r="C205" s="255"/>
      <c r="D205" s="262"/>
      <c r="N205" s="263">
        <f t="shared" si="3"/>
        <v>0</v>
      </c>
    </row>
    <row r="206" spans="1:14" s="83" customFormat="1" ht="11.25" customHeight="1">
      <c r="A206" s="84">
        <v>200</v>
      </c>
      <c r="B206" s="255"/>
      <c r="C206" s="255"/>
      <c r="D206" s="262"/>
      <c r="N206" s="263">
        <f t="shared" si="3"/>
        <v>0</v>
      </c>
    </row>
    <row r="207" spans="1:14" s="254" customFormat="1" ht="11.25" customHeight="1">
      <c r="A207" s="84">
        <v>201</v>
      </c>
      <c r="B207" s="255"/>
      <c r="C207" s="255"/>
      <c r="D207" s="262"/>
      <c r="N207" s="263">
        <f t="shared" si="3"/>
        <v>0</v>
      </c>
    </row>
    <row r="208" spans="1:14" s="254" customFormat="1" ht="11.25" customHeight="1">
      <c r="A208" s="84">
        <v>202</v>
      </c>
      <c r="B208" s="255"/>
      <c r="C208" s="255"/>
      <c r="D208" s="262"/>
      <c r="N208" s="263">
        <f t="shared" si="3"/>
        <v>0</v>
      </c>
    </row>
    <row r="209" spans="1:14" s="254" customFormat="1" ht="11.25" customHeight="1">
      <c r="A209" s="84">
        <v>203</v>
      </c>
      <c r="B209" s="255"/>
      <c r="C209" s="255"/>
      <c r="D209" s="262"/>
      <c r="N209" s="263">
        <f t="shared" si="3"/>
        <v>0</v>
      </c>
    </row>
    <row r="210" spans="1:14" s="254" customFormat="1" ht="11.25" customHeight="1">
      <c r="A210" s="84">
        <v>204</v>
      </c>
      <c r="B210" s="255"/>
      <c r="C210" s="255"/>
      <c r="D210" s="262"/>
      <c r="N210" s="263">
        <f t="shared" si="3"/>
        <v>0</v>
      </c>
    </row>
    <row r="211" spans="1:14" s="254" customFormat="1" ht="11.25" customHeight="1">
      <c r="A211" s="84">
        <v>205</v>
      </c>
      <c r="B211" s="255"/>
      <c r="C211" s="255"/>
      <c r="D211" s="262"/>
      <c r="N211" s="263">
        <f t="shared" si="3"/>
        <v>0</v>
      </c>
    </row>
    <row r="212" spans="1:14" s="254" customFormat="1" ht="11.25" customHeight="1">
      <c r="A212" s="84">
        <v>206</v>
      </c>
      <c r="B212" s="255"/>
      <c r="C212" s="255"/>
      <c r="D212" s="262"/>
      <c r="N212" s="263">
        <f t="shared" si="3"/>
        <v>0</v>
      </c>
    </row>
    <row r="213" spans="1:14" s="254" customFormat="1" ht="11.25" customHeight="1">
      <c r="A213" s="84">
        <v>207</v>
      </c>
      <c r="B213" s="255"/>
      <c r="C213" s="255"/>
      <c r="D213" s="262"/>
      <c r="N213" s="263">
        <f t="shared" si="3"/>
        <v>0</v>
      </c>
    </row>
    <row r="214" spans="1:14" s="254" customFormat="1" ht="11.25" customHeight="1">
      <c r="A214" s="84">
        <v>208</v>
      </c>
      <c r="B214" s="255"/>
      <c r="C214" s="255"/>
      <c r="D214" s="262"/>
      <c r="N214" s="263">
        <f t="shared" si="3"/>
        <v>0</v>
      </c>
    </row>
    <row r="215" spans="1:14" s="254" customFormat="1" ht="11.25" customHeight="1">
      <c r="A215" s="84">
        <v>209</v>
      </c>
      <c r="B215" s="255"/>
      <c r="C215" s="255"/>
      <c r="D215" s="262"/>
      <c r="N215" s="263">
        <f t="shared" si="3"/>
        <v>0</v>
      </c>
    </row>
    <row r="216" spans="1:14" s="254" customFormat="1" ht="11.25" customHeight="1">
      <c r="A216" s="84">
        <v>210</v>
      </c>
      <c r="B216" s="255"/>
      <c r="C216" s="255"/>
      <c r="D216" s="262"/>
      <c r="N216" s="263">
        <f t="shared" si="3"/>
        <v>0</v>
      </c>
    </row>
    <row r="217" spans="1:14" s="254" customFormat="1" ht="11.25" customHeight="1">
      <c r="A217" s="84">
        <v>211</v>
      </c>
      <c r="B217" s="255"/>
      <c r="C217" s="255"/>
      <c r="D217" s="262"/>
      <c r="N217" s="263">
        <f t="shared" si="3"/>
        <v>0</v>
      </c>
    </row>
    <row r="218" spans="1:14" s="254" customFormat="1" ht="11.25" customHeight="1">
      <c r="A218" s="84">
        <v>212</v>
      </c>
      <c r="B218" s="255"/>
      <c r="C218" s="255"/>
      <c r="D218" s="262"/>
      <c r="N218" s="263">
        <f t="shared" si="3"/>
        <v>0</v>
      </c>
    </row>
    <row r="219" spans="1:14" s="254" customFormat="1" ht="11.25" customHeight="1">
      <c r="A219" s="84">
        <v>213</v>
      </c>
      <c r="B219" s="255"/>
      <c r="C219" s="255"/>
      <c r="D219" s="262"/>
      <c r="N219" s="263">
        <f t="shared" si="3"/>
        <v>0</v>
      </c>
    </row>
    <row r="220" spans="1:14" s="254" customFormat="1" ht="11.25" customHeight="1">
      <c r="A220" s="84">
        <v>214</v>
      </c>
      <c r="B220" s="255"/>
      <c r="C220" s="255"/>
      <c r="D220" s="262"/>
      <c r="N220" s="263">
        <f t="shared" si="3"/>
        <v>0</v>
      </c>
    </row>
    <row r="221" spans="1:14" s="254" customFormat="1" ht="11.25" customHeight="1">
      <c r="A221" s="84">
        <v>215</v>
      </c>
      <c r="B221" s="255"/>
      <c r="C221" s="255"/>
      <c r="D221" s="262"/>
      <c r="N221" s="263">
        <f t="shared" si="3"/>
        <v>0</v>
      </c>
    </row>
    <row r="222" spans="1:14" s="254" customFormat="1" ht="11.25" customHeight="1">
      <c r="A222" s="84">
        <v>216</v>
      </c>
      <c r="B222" s="255"/>
      <c r="C222" s="255"/>
      <c r="D222" s="262"/>
      <c r="N222" s="263">
        <f t="shared" si="3"/>
        <v>0</v>
      </c>
    </row>
    <row r="223" spans="1:14" s="254" customFormat="1" ht="11.25" customHeight="1">
      <c r="A223" s="84">
        <v>217</v>
      </c>
      <c r="B223" s="255"/>
      <c r="C223" s="255"/>
      <c r="D223" s="262"/>
      <c r="N223" s="263">
        <f t="shared" si="3"/>
        <v>0</v>
      </c>
    </row>
    <row r="224" spans="1:14" s="254" customFormat="1" ht="11.25" customHeight="1">
      <c r="A224" s="84">
        <v>218</v>
      </c>
      <c r="B224" s="255"/>
      <c r="C224" s="255"/>
      <c r="D224" s="262"/>
      <c r="N224" s="263">
        <f t="shared" si="3"/>
        <v>0</v>
      </c>
    </row>
    <row r="225" spans="1:14" s="254" customFormat="1" ht="11.25" customHeight="1">
      <c r="A225" s="84">
        <v>219</v>
      </c>
      <c r="B225" s="255"/>
      <c r="C225" s="255"/>
      <c r="D225" s="262"/>
      <c r="N225" s="263">
        <f t="shared" si="3"/>
        <v>0</v>
      </c>
    </row>
    <row r="226" spans="1:14" s="254" customFormat="1" ht="11.25" customHeight="1">
      <c r="A226" s="84">
        <v>220</v>
      </c>
      <c r="B226" s="255"/>
      <c r="C226" s="255"/>
      <c r="D226" s="262"/>
      <c r="N226" s="263">
        <f t="shared" si="3"/>
        <v>0</v>
      </c>
    </row>
    <row r="227" spans="1:14" s="254" customFormat="1" ht="11.25" customHeight="1">
      <c r="A227" s="84">
        <v>221</v>
      </c>
      <c r="B227" s="255"/>
      <c r="C227" s="255"/>
      <c r="D227" s="262"/>
      <c r="N227" s="263">
        <f t="shared" si="3"/>
        <v>0</v>
      </c>
    </row>
    <row r="228" spans="1:14" s="254" customFormat="1" ht="11.25" customHeight="1">
      <c r="A228" s="84">
        <v>222</v>
      </c>
      <c r="B228" s="255"/>
      <c r="C228" s="255"/>
      <c r="D228" s="262"/>
      <c r="N228" s="263">
        <f t="shared" si="3"/>
        <v>0</v>
      </c>
    </row>
    <row r="229" spans="1:14" s="254" customFormat="1" ht="11.25" customHeight="1">
      <c r="A229" s="84">
        <v>223</v>
      </c>
      <c r="B229" s="255"/>
      <c r="C229" s="255"/>
      <c r="D229" s="262"/>
      <c r="N229" s="263">
        <f t="shared" si="3"/>
        <v>0</v>
      </c>
    </row>
    <row r="230" spans="1:14" s="254" customFormat="1" ht="11.25" customHeight="1">
      <c r="A230" s="84">
        <v>224</v>
      </c>
      <c r="B230" s="255"/>
      <c r="C230" s="255"/>
      <c r="D230" s="262"/>
      <c r="N230" s="263">
        <f t="shared" si="3"/>
        <v>0</v>
      </c>
    </row>
    <row r="231" spans="1:14" s="254" customFormat="1" ht="11.25" customHeight="1">
      <c r="A231" s="84">
        <v>225</v>
      </c>
      <c r="B231" s="255"/>
      <c r="C231" s="255"/>
      <c r="D231" s="262"/>
      <c r="N231" s="263">
        <f t="shared" si="3"/>
        <v>0</v>
      </c>
    </row>
    <row r="232" spans="1:14" s="254" customFormat="1" ht="11.25" customHeight="1">
      <c r="A232" s="84">
        <v>226</v>
      </c>
      <c r="B232" s="255"/>
      <c r="C232" s="255"/>
      <c r="D232" s="262"/>
      <c r="N232" s="263">
        <f t="shared" si="3"/>
        <v>0</v>
      </c>
    </row>
    <row r="233" spans="1:14" s="254" customFormat="1" ht="11.25" customHeight="1">
      <c r="A233" s="84">
        <v>227</v>
      </c>
      <c r="B233" s="255"/>
      <c r="C233" s="255"/>
      <c r="D233" s="262"/>
      <c r="N233" s="263">
        <f t="shared" si="3"/>
        <v>0</v>
      </c>
    </row>
    <row r="234" spans="1:14" s="254" customFormat="1" ht="11.25" customHeight="1">
      <c r="A234" s="84">
        <v>228</v>
      </c>
      <c r="B234" s="255"/>
      <c r="C234" s="255"/>
      <c r="D234" s="262"/>
      <c r="N234" s="263">
        <f t="shared" si="3"/>
        <v>0</v>
      </c>
    </row>
    <row r="235" spans="1:14" s="254" customFormat="1" ht="11.25" customHeight="1">
      <c r="A235" s="84">
        <v>229</v>
      </c>
      <c r="B235" s="255"/>
      <c r="C235" s="255"/>
      <c r="D235" s="262"/>
      <c r="N235" s="263">
        <f t="shared" si="3"/>
        <v>0</v>
      </c>
    </row>
    <row r="236" spans="1:14" s="254" customFormat="1" ht="11.25" customHeight="1">
      <c r="A236" s="84">
        <v>230</v>
      </c>
      <c r="B236" s="255"/>
      <c r="C236" s="255"/>
      <c r="D236" s="262"/>
      <c r="N236" s="263">
        <f t="shared" si="3"/>
        <v>0</v>
      </c>
    </row>
    <row r="237" spans="1:14" s="254" customFormat="1" ht="11.25" customHeight="1">
      <c r="A237" s="84">
        <v>231</v>
      </c>
      <c r="B237" s="255"/>
      <c r="C237" s="255"/>
      <c r="D237" s="262"/>
      <c r="N237" s="263">
        <f t="shared" si="3"/>
        <v>0</v>
      </c>
    </row>
    <row r="238" spans="1:14" s="254" customFormat="1" ht="11.25" customHeight="1">
      <c r="A238" s="84">
        <v>232</v>
      </c>
      <c r="B238" s="255"/>
      <c r="C238" s="255"/>
      <c r="D238" s="262"/>
      <c r="N238" s="263">
        <f t="shared" si="3"/>
        <v>0</v>
      </c>
    </row>
    <row r="239" spans="1:14" s="254" customFormat="1" ht="11.25" customHeight="1">
      <c r="A239" s="84">
        <v>233</v>
      </c>
      <c r="B239" s="255"/>
      <c r="C239" s="255"/>
      <c r="D239" s="262"/>
      <c r="N239" s="263">
        <f t="shared" si="3"/>
        <v>0</v>
      </c>
    </row>
    <row r="240" spans="1:14" s="254" customFormat="1" ht="11.25" customHeight="1">
      <c r="A240" s="84">
        <v>234</v>
      </c>
      <c r="B240" s="255"/>
      <c r="C240" s="255"/>
      <c r="D240" s="262"/>
      <c r="N240" s="263">
        <f t="shared" si="3"/>
        <v>0</v>
      </c>
    </row>
    <row r="241" spans="1:14" s="254" customFormat="1" ht="11.25" customHeight="1">
      <c r="A241" s="84">
        <v>235</v>
      </c>
      <c r="B241" s="255"/>
      <c r="C241" s="255"/>
      <c r="D241" s="262"/>
      <c r="N241" s="263">
        <f t="shared" si="3"/>
        <v>0</v>
      </c>
    </row>
    <row r="242" spans="1:14" s="254" customFormat="1" ht="11.25" customHeight="1">
      <c r="A242" s="84">
        <v>236</v>
      </c>
      <c r="B242" s="255"/>
      <c r="C242" s="255"/>
      <c r="D242" s="262"/>
      <c r="N242" s="263">
        <f t="shared" si="3"/>
        <v>0</v>
      </c>
    </row>
    <row r="243" spans="1:14" s="254" customFormat="1" ht="11.25" customHeight="1">
      <c r="A243" s="84">
        <v>237</v>
      </c>
      <c r="B243" s="255"/>
      <c r="C243" s="255"/>
      <c r="D243" s="262"/>
      <c r="N243" s="263">
        <f t="shared" si="3"/>
        <v>0</v>
      </c>
    </row>
    <row r="244" spans="1:14" s="254" customFormat="1" ht="11.25" customHeight="1">
      <c r="A244" s="84">
        <v>238</v>
      </c>
      <c r="B244" s="255"/>
      <c r="C244" s="255"/>
      <c r="D244" s="262"/>
      <c r="N244" s="263">
        <f t="shared" si="3"/>
        <v>0</v>
      </c>
    </row>
    <row r="245" spans="1:14" s="254" customFormat="1" ht="11.25" customHeight="1">
      <c r="A245" s="84">
        <v>239</v>
      </c>
      <c r="B245" s="255"/>
      <c r="C245" s="255"/>
      <c r="D245" s="262"/>
      <c r="N245" s="263">
        <f t="shared" si="3"/>
        <v>0</v>
      </c>
    </row>
    <row r="246" spans="1:14" s="254" customFormat="1" ht="11.25" customHeight="1">
      <c r="A246" s="84">
        <v>240</v>
      </c>
      <c r="B246" s="255"/>
      <c r="C246" s="255"/>
      <c r="D246" s="262"/>
      <c r="N246" s="263">
        <f t="shared" si="3"/>
        <v>0</v>
      </c>
    </row>
    <row r="247" spans="1:14" s="254" customFormat="1" ht="11.25" customHeight="1">
      <c r="A247" s="84">
        <v>241</v>
      </c>
      <c r="B247" s="255"/>
      <c r="C247" s="255"/>
      <c r="D247" s="262"/>
      <c r="N247" s="263">
        <f t="shared" si="3"/>
        <v>0</v>
      </c>
    </row>
    <row r="248" spans="1:14" s="254" customFormat="1" ht="11.25" customHeight="1">
      <c r="A248" s="84">
        <v>242</v>
      </c>
      <c r="B248" s="255"/>
      <c r="C248" s="255"/>
      <c r="D248" s="262"/>
      <c r="N248" s="263">
        <f t="shared" si="3"/>
        <v>0</v>
      </c>
    </row>
    <row r="249" spans="1:14" s="254" customFormat="1" ht="11.25" customHeight="1">
      <c r="A249" s="84">
        <v>243</v>
      </c>
      <c r="B249" s="255"/>
      <c r="C249" s="255"/>
      <c r="D249" s="262"/>
      <c r="N249" s="263">
        <f t="shared" si="3"/>
        <v>0</v>
      </c>
    </row>
    <row r="250" spans="1:14" s="254" customFormat="1" ht="11.25" customHeight="1">
      <c r="A250" s="84">
        <v>244</v>
      </c>
      <c r="B250" s="255"/>
      <c r="C250" s="255"/>
      <c r="D250" s="262"/>
      <c r="N250" s="263">
        <f t="shared" si="3"/>
        <v>0</v>
      </c>
    </row>
    <row r="251" spans="1:14" s="254" customFormat="1" ht="11.25" customHeight="1">
      <c r="A251" s="84">
        <v>245</v>
      </c>
      <c r="B251" s="255"/>
      <c r="C251" s="255"/>
      <c r="D251" s="262"/>
      <c r="N251" s="263">
        <f t="shared" si="3"/>
        <v>0</v>
      </c>
    </row>
    <row r="252" spans="1:14" s="254" customFormat="1" ht="11.25" customHeight="1">
      <c r="A252" s="84">
        <v>246</v>
      </c>
      <c r="B252" s="255"/>
      <c r="C252" s="255"/>
      <c r="D252" s="262"/>
      <c r="N252" s="263">
        <f t="shared" si="3"/>
        <v>0</v>
      </c>
    </row>
    <row r="253" spans="1:14" s="254" customFormat="1" ht="11.25" customHeight="1">
      <c r="A253" s="84">
        <v>247</v>
      </c>
      <c r="B253" s="255"/>
      <c r="C253" s="255"/>
      <c r="D253" s="262"/>
      <c r="N253" s="263">
        <f t="shared" si="3"/>
        <v>0</v>
      </c>
    </row>
    <row r="254" spans="1:14" s="254" customFormat="1" ht="11.25" customHeight="1">
      <c r="A254" s="84">
        <v>248</v>
      </c>
      <c r="B254" s="255"/>
      <c r="C254" s="255"/>
      <c r="D254" s="262"/>
      <c r="N254" s="263">
        <f t="shared" si="3"/>
        <v>0</v>
      </c>
    </row>
    <row r="255" spans="1:14" s="254" customFormat="1" ht="11.25" customHeight="1">
      <c r="A255" s="84">
        <v>249</v>
      </c>
      <c r="B255" s="255"/>
      <c r="C255" s="255"/>
      <c r="D255" s="262"/>
      <c r="N255" s="263">
        <f t="shared" si="3"/>
        <v>0</v>
      </c>
    </row>
    <row r="256" spans="1:14" s="254" customFormat="1" ht="11.25" customHeight="1">
      <c r="A256" s="84">
        <v>250</v>
      </c>
      <c r="B256" s="255"/>
      <c r="C256" s="255"/>
      <c r="D256" s="262"/>
      <c r="N256" s="263">
        <f t="shared" si="3"/>
        <v>0</v>
      </c>
    </row>
    <row r="257" spans="1:14" s="254" customFormat="1" ht="11.25" customHeight="1">
      <c r="A257" s="84">
        <v>251</v>
      </c>
      <c r="B257" s="255"/>
      <c r="C257" s="255"/>
      <c r="D257" s="262"/>
      <c r="N257" s="263">
        <f t="shared" si="3"/>
        <v>0</v>
      </c>
    </row>
    <row r="258" spans="1:14" s="254" customFormat="1" ht="11.25" customHeight="1">
      <c r="A258" s="84">
        <v>252</v>
      </c>
      <c r="B258" s="255"/>
      <c r="C258" s="255"/>
      <c r="D258" s="262"/>
      <c r="N258" s="263">
        <f t="shared" si="3"/>
        <v>0</v>
      </c>
    </row>
    <row r="259" spans="1:14" s="254" customFormat="1" ht="11.25" customHeight="1">
      <c r="A259" s="84">
        <v>253</v>
      </c>
      <c r="B259" s="255"/>
      <c r="C259" s="255"/>
      <c r="D259" s="262"/>
      <c r="N259" s="263">
        <f t="shared" si="3"/>
        <v>0</v>
      </c>
    </row>
    <row r="260" spans="1:14" s="254" customFormat="1" ht="11.25" customHeight="1">
      <c r="A260" s="84">
        <v>254</v>
      </c>
      <c r="B260" s="255"/>
      <c r="C260" s="255"/>
      <c r="D260" s="262"/>
      <c r="N260" s="263">
        <f t="shared" si="3"/>
        <v>0</v>
      </c>
    </row>
    <row r="261" spans="1:14" s="254" customFormat="1" ht="11.25" customHeight="1">
      <c r="A261" s="84">
        <v>255</v>
      </c>
      <c r="B261" s="255"/>
      <c r="C261" s="255"/>
      <c r="D261" s="262"/>
      <c r="N261" s="263">
        <f t="shared" si="3"/>
        <v>0</v>
      </c>
    </row>
    <row r="262" spans="1:14" s="254" customFormat="1" ht="11.25" customHeight="1">
      <c r="A262" s="84">
        <v>256</v>
      </c>
      <c r="B262" s="255"/>
      <c r="C262" s="255"/>
      <c r="D262" s="262"/>
      <c r="N262" s="263">
        <f t="shared" si="3"/>
        <v>0</v>
      </c>
    </row>
    <row r="263" spans="1:14" s="254" customFormat="1" ht="11.25" customHeight="1">
      <c r="A263" s="84">
        <v>257</v>
      </c>
      <c r="B263" s="255"/>
      <c r="C263" s="255"/>
      <c r="D263" s="262"/>
      <c r="N263" s="263">
        <f t="shared" si="3"/>
        <v>0</v>
      </c>
    </row>
    <row r="264" spans="1:14" s="254" customFormat="1" ht="11.25" customHeight="1">
      <c r="A264" s="84">
        <v>258</v>
      </c>
      <c r="B264" s="255"/>
      <c r="C264" s="255"/>
      <c r="D264" s="262"/>
      <c r="N264" s="263">
        <f t="shared" si="3"/>
        <v>0</v>
      </c>
    </row>
    <row r="265" spans="1:14" s="254" customFormat="1" ht="11.25" customHeight="1">
      <c r="A265" s="84">
        <v>259</v>
      </c>
      <c r="B265" s="255"/>
      <c r="C265" s="255"/>
      <c r="D265" s="262"/>
      <c r="N265" s="263">
        <f aca="true" t="shared" si="4" ref="N265:N328">IF(B265="",,C265&amp;" "&amp;UPPER(B265)&amp;" ("&amp;D265&amp;")")</f>
        <v>0</v>
      </c>
    </row>
    <row r="266" spans="1:14" s="254" customFormat="1" ht="11.25" customHeight="1">
      <c r="A266" s="84">
        <v>260</v>
      </c>
      <c r="B266" s="255"/>
      <c r="C266" s="255"/>
      <c r="D266" s="262"/>
      <c r="N266" s="263">
        <f t="shared" si="4"/>
        <v>0</v>
      </c>
    </row>
    <row r="267" spans="1:14" s="254" customFormat="1" ht="11.25" customHeight="1">
      <c r="A267" s="84">
        <v>261</v>
      </c>
      <c r="B267" s="255"/>
      <c r="C267" s="255"/>
      <c r="D267" s="262"/>
      <c r="N267" s="263">
        <f t="shared" si="4"/>
        <v>0</v>
      </c>
    </row>
    <row r="268" spans="1:14" s="254" customFormat="1" ht="11.25" customHeight="1">
      <c r="A268" s="84">
        <v>262</v>
      </c>
      <c r="B268" s="255"/>
      <c r="C268" s="255"/>
      <c r="D268" s="262"/>
      <c r="N268" s="263">
        <f t="shared" si="4"/>
        <v>0</v>
      </c>
    </row>
    <row r="269" spans="1:14" s="254" customFormat="1" ht="11.25" customHeight="1">
      <c r="A269" s="84">
        <v>263</v>
      </c>
      <c r="B269" s="255"/>
      <c r="C269" s="255"/>
      <c r="D269" s="262"/>
      <c r="N269" s="263">
        <f t="shared" si="4"/>
        <v>0</v>
      </c>
    </row>
    <row r="270" spans="1:14" s="254" customFormat="1" ht="11.25" customHeight="1">
      <c r="A270" s="84">
        <v>264</v>
      </c>
      <c r="B270" s="255"/>
      <c r="C270" s="255"/>
      <c r="D270" s="262"/>
      <c r="N270" s="263">
        <f t="shared" si="4"/>
        <v>0</v>
      </c>
    </row>
    <row r="271" spans="1:14" s="254" customFormat="1" ht="11.25" customHeight="1">
      <c r="A271" s="84">
        <v>265</v>
      </c>
      <c r="B271" s="255"/>
      <c r="C271" s="255"/>
      <c r="D271" s="262"/>
      <c r="N271" s="263">
        <f t="shared" si="4"/>
        <v>0</v>
      </c>
    </row>
    <row r="272" spans="1:14" s="254" customFormat="1" ht="11.25" customHeight="1">
      <c r="A272" s="84">
        <v>266</v>
      </c>
      <c r="B272" s="255"/>
      <c r="C272" s="255"/>
      <c r="D272" s="262"/>
      <c r="N272" s="263">
        <f t="shared" si="4"/>
        <v>0</v>
      </c>
    </row>
    <row r="273" spans="1:14" s="254" customFormat="1" ht="11.25" customHeight="1">
      <c r="A273" s="84">
        <v>267</v>
      </c>
      <c r="B273" s="255"/>
      <c r="C273" s="255"/>
      <c r="D273" s="262"/>
      <c r="N273" s="263">
        <f t="shared" si="4"/>
        <v>0</v>
      </c>
    </row>
    <row r="274" spans="1:14" s="254" customFormat="1" ht="11.25" customHeight="1">
      <c r="A274" s="84">
        <v>268</v>
      </c>
      <c r="B274" s="255"/>
      <c r="C274" s="255"/>
      <c r="D274" s="262"/>
      <c r="N274" s="263">
        <f t="shared" si="4"/>
        <v>0</v>
      </c>
    </row>
    <row r="275" spans="1:14" s="254" customFormat="1" ht="11.25" customHeight="1">
      <c r="A275" s="84">
        <v>269</v>
      </c>
      <c r="B275" s="255"/>
      <c r="C275" s="255"/>
      <c r="D275" s="262"/>
      <c r="N275" s="263">
        <f t="shared" si="4"/>
        <v>0</v>
      </c>
    </row>
    <row r="276" spans="1:14" s="254" customFormat="1" ht="11.25" customHeight="1">
      <c r="A276" s="84">
        <v>270</v>
      </c>
      <c r="B276" s="255"/>
      <c r="C276" s="255"/>
      <c r="D276" s="262"/>
      <c r="N276" s="263">
        <f t="shared" si="4"/>
        <v>0</v>
      </c>
    </row>
    <row r="277" spans="1:14" s="254" customFormat="1" ht="11.25" customHeight="1">
      <c r="A277" s="84">
        <v>271</v>
      </c>
      <c r="B277" s="255"/>
      <c r="C277" s="255"/>
      <c r="D277" s="262"/>
      <c r="N277" s="263">
        <f t="shared" si="4"/>
        <v>0</v>
      </c>
    </row>
    <row r="278" spans="1:14" s="254" customFormat="1" ht="11.25" customHeight="1">
      <c r="A278" s="84">
        <v>272</v>
      </c>
      <c r="B278" s="255"/>
      <c r="C278" s="255"/>
      <c r="D278" s="262"/>
      <c r="N278" s="263">
        <f t="shared" si="4"/>
        <v>0</v>
      </c>
    </row>
    <row r="279" spans="1:14" s="254" customFormat="1" ht="11.25" customHeight="1">
      <c r="A279" s="84">
        <v>273</v>
      </c>
      <c r="B279" s="255"/>
      <c r="C279" s="255"/>
      <c r="D279" s="262"/>
      <c r="N279" s="263">
        <f t="shared" si="4"/>
        <v>0</v>
      </c>
    </row>
    <row r="280" spans="1:14" s="254" customFormat="1" ht="11.25" customHeight="1">
      <c r="A280" s="84">
        <v>274</v>
      </c>
      <c r="B280" s="255"/>
      <c r="C280" s="255"/>
      <c r="D280" s="262"/>
      <c r="N280" s="263">
        <f t="shared" si="4"/>
        <v>0</v>
      </c>
    </row>
    <row r="281" spans="1:14" s="254" customFormat="1" ht="11.25" customHeight="1">
      <c r="A281" s="84">
        <v>275</v>
      </c>
      <c r="B281" s="255"/>
      <c r="C281" s="255"/>
      <c r="D281" s="262"/>
      <c r="N281" s="263">
        <f t="shared" si="4"/>
        <v>0</v>
      </c>
    </row>
    <row r="282" spans="1:14" s="254" customFormat="1" ht="11.25" customHeight="1">
      <c r="A282" s="84">
        <v>276</v>
      </c>
      <c r="B282" s="255"/>
      <c r="C282" s="255"/>
      <c r="D282" s="262"/>
      <c r="N282" s="263">
        <f t="shared" si="4"/>
        <v>0</v>
      </c>
    </row>
    <row r="283" spans="1:14" s="254" customFormat="1" ht="11.25" customHeight="1">
      <c r="A283" s="84">
        <v>277</v>
      </c>
      <c r="B283" s="255"/>
      <c r="C283" s="255"/>
      <c r="D283" s="262"/>
      <c r="N283" s="263">
        <f t="shared" si="4"/>
        <v>0</v>
      </c>
    </row>
    <row r="284" spans="1:14" s="254" customFormat="1" ht="11.25" customHeight="1">
      <c r="A284" s="84">
        <v>278</v>
      </c>
      <c r="B284" s="255"/>
      <c r="C284" s="255"/>
      <c r="D284" s="262"/>
      <c r="N284" s="263">
        <f t="shared" si="4"/>
        <v>0</v>
      </c>
    </row>
    <row r="285" spans="1:14" s="254" customFormat="1" ht="11.25" customHeight="1">
      <c r="A285" s="84">
        <v>279</v>
      </c>
      <c r="B285" s="255"/>
      <c r="C285" s="255"/>
      <c r="D285" s="262"/>
      <c r="N285" s="263">
        <f t="shared" si="4"/>
        <v>0</v>
      </c>
    </row>
    <row r="286" spans="1:14" s="254" customFormat="1" ht="11.25" customHeight="1">
      <c r="A286" s="84">
        <v>280</v>
      </c>
      <c r="B286" s="255"/>
      <c r="C286" s="255"/>
      <c r="D286" s="262"/>
      <c r="N286" s="263">
        <f t="shared" si="4"/>
        <v>0</v>
      </c>
    </row>
    <row r="287" spans="1:14" s="254" customFormat="1" ht="11.25" customHeight="1">
      <c r="A287" s="84">
        <v>281</v>
      </c>
      <c r="B287" s="255"/>
      <c r="C287" s="255"/>
      <c r="D287" s="262"/>
      <c r="N287" s="263">
        <f t="shared" si="4"/>
        <v>0</v>
      </c>
    </row>
    <row r="288" spans="1:14" s="254" customFormat="1" ht="11.25" customHeight="1">
      <c r="A288" s="84">
        <v>282</v>
      </c>
      <c r="B288" s="255"/>
      <c r="C288" s="255"/>
      <c r="D288" s="262"/>
      <c r="N288" s="263">
        <f t="shared" si="4"/>
        <v>0</v>
      </c>
    </row>
    <row r="289" spans="1:14" s="254" customFormat="1" ht="11.25" customHeight="1">
      <c r="A289" s="84">
        <v>283</v>
      </c>
      <c r="B289" s="255"/>
      <c r="C289" s="255"/>
      <c r="D289" s="262"/>
      <c r="N289" s="263">
        <f t="shared" si="4"/>
        <v>0</v>
      </c>
    </row>
    <row r="290" spans="1:14" s="254" customFormat="1" ht="11.25" customHeight="1">
      <c r="A290" s="84">
        <v>284</v>
      </c>
      <c r="B290" s="255"/>
      <c r="C290" s="255"/>
      <c r="D290" s="262"/>
      <c r="N290" s="263">
        <f t="shared" si="4"/>
        <v>0</v>
      </c>
    </row>
    <row r="291" spans="1:14" s="254" customFormat="1" ht="11.25" customHeight="1">
      <c r="A291" s="84">
        <v>285</v>
      </c>
      <c r="B291" s="255"/>
      <c r="C291" s="255"/>
      <c r="D291" s="262"/>
      <c r="N291" s="263">
        <f t="shared" si="4"/>
        <v>0</v>
      </c>
    </row>
    <row r="292" spans="1:14" s="254" customFormat="1" ht="11.25" customHeight="1">
      <c r="A292" s="84">
        <v>286</v>
      </c>
      <c r="B292" s="255"/>
      <c r="C292" s="255"/>
      <c r="D292" s="262"/>
      <c r="N292" s="263">
        <f t="shared" si="4"/>
        <v>0</v>
      </c>
    </row>
    <row r="293" spans="1:14" s="254" customFormat="1" ht="11.25" customHeight="1">
      <c r="A293" s="84">
        <v>287</v>
      </c>
      <c r="B293" s="255"/>
      <c r="C293" s="255"/>
      <c r="D293" s="262"/>
      <c r="N293" s="263">
        <f t="shared" si="4"/>
        <v>0</v>
      </c>
    </row>
    <row r="294" spans="1:14" s="254" customFormat="1" ht="11.25" customHeight="1">
      <c r="A294" s="84">
        <v>288</v>
      </c>
      <c r="B294" s="255"/>
      <c r="C294" s="255"/>
      <c r="D294" s="262"/>
      <c r="N294" s="263">
        <f t="shared" si="4"/>
        <v>0</v>
      </c>
    </row>
    <row r="295" spans="1:14" s="254" customFormat="1" ht="11.25" customHeight="1">
      <c r="A295" s="84">
        <v>289</v>
      </c>
      <c r="B295" s="255"/>
      <c r="C295" s="255"/>
      <c r="D295" s="262"/>
      <c r="N295" s="263">
        <f t="shared" si="4"/>
        <v>0</v>
      </c>
    </row>
    <row r="296" spans="1:14" s="254" customFormat="1" ht="11.25" customHeight="1">
      <c r="A296" s="84">
        <v>290</v>
      </c>
      <c r="B296" s="255"/>
      <c r="C296" s="255"/>
      <c r="D296" s="262"/>
      <c r="N296" s="263">
        <f t="shared" si="4"/>
        <v>0</v>
      </c>
    </row>
    <row r="297" spans="1:14" s="254" customFormat="1" ht="11.25" customHeight="1">
      <c r="A297" s="84">
        <v>291</v>
      </c>
      <c r="B297" s="255"/>
      <c r="C297" s="255"/>
      <c r="D297" s="262"/>
      <c r="N297" s="263">
        <f t="shared" si="4"/>
        <v>0</v>
      </c>
    </row>
    <row r="298" spans="1:14" s="254" customFormat="1" ht="11.25" customHeight="1">
      <c r="A298" s="84">
        <v>292</v>
      </c>
      <c r="B298" s="255"/>
      <c r="C298" s="255"/>
      <c r="D298" s="262"/>
      <c r="N298" s="263">
        <f t="shared" si="4"/>
        <v>0</v>
      </c>
    </row>
    <row r="299" spans="1:14" s="254" customFormat="1" ht="11.25" customHeight="1">
      <c r="A299" s="84">
        <v>293</v>
      </c>
      <c r="B299" s="255"/>
      <c r="C299" s="255"/>
      <c r="D299" s="262"/>
      <c r="N299" s="263">
        <f t="shared" si="4"/>
        <v>0</v>
      </c>
    </row>
    <row r="300" spans="1:14" s="254" customFormat="1" ht="11.25" customHeight="1">
      <c r="A300" s="84">
        <v>294</v>
      </c>
      <c r="B300" s="255"/>
      <c r="C300" s="255"/>
      <c r="D300" s="262"/>
      <c r="N300" s="263">
        <f t="shared" si="4"/>
        <v>0</v>
      </c>
    </row>
    <row r="301" spans="1:14" s="254" customFormat="1" ht="11.25" customHeight="1">
      <c r="A301" s="84">
        <v>295</v>
      </c>
      <c r="B301" s="255"/>
      <c r="C301" s="255"/>
      <c r="D301" s="262"/>
      <c r="N301" s="263">
        <f t="shared" si="4"/>
        <v>0</v>
      </c>
    </row>
    <row r="302" spans="1:14" s="254" customFormat="1" ht="11.25" customHeight="1">
      <c r="A302" s="84">
        <v>296</v>
      </c>
      <c r="B302" s="255"/>
      <c r="C302" s="255"/>
      <c r="D302" s="262"/>
      <c r="N302" s="263">
        <f t="shared" si="4"/>
        <v>0</v>
      </c>
    </row>
    <row r="303" spans="1:14" s="254" customFormat="1" ht="11.25" customHeight="1">
      <c r="A303" s="84">
        <v>297</v>
      </c>
      <c r="B303" s="255"/>
      <c r="C303" s="255"/>
      <c r="D303" s="262"/>
      <c r="N303" s="263">
        <f t="shared" si="4"/>
        <v>0</v>
      </c>
    </row>
    <row r="304" spans="1:14" s="254" customFormat="1" ht="11.25" customHeight="1">
      <c r="A304" s="84">
        <v>298</v>
      </c>
      <c r="B304" s="255"/>
      <c r="C304" s="255"/>
      <c r="D304" s="262"/>
      <c r="N304" s="263">
        <f t="shared" si="4"/>
        <v>0</v>
      </c>
    </row>
    <row r="305" spans="1:14" s="254" customFormat="1" ht="11.25" customHeight="1">
      <c r="A305" s="84">
        <v>299</v>
      </c>
      <c r="B305" s="255"/>
      <c r="C305" s="255"/>
      <c r="D305" s="262"/>
      <c r="N305" s="263">
        <f t="shared" si="4"/>
        <v>0</v>
      </c>
    </row>
    <row r="306" spans="1:14" s="254" customFormat="1" ht="11.25" customHeight="1">
      <c r="A306" s="84">
        <v>300</v>
      </c>
      <c r="B306" s="255"/>
      <c r="C306" s="255"/>
      <c r="D306" s="262"/>
      <c r="N306" s="263">
        <f t="shared" si="4"/>
        <v>0</v>
      </c>
    </row>
    <row r="307" spans="1:14" s="254" customFormat="1" ht="11.25" customHeight="1">
      <c r="A307" s="84">
        <v>301</v>
      </c>
      <c r="B307" s="255"/>
      <c r="C307" s="255"/>
      <c r="D307" s="262"/>
      <c r="N307" s="263">
        <f t="shared" si="4"/>
        <v>0</v>
      </c>
    </row>
    <row r="308" spans="1:14" s="254" customFormat="1" ht="11.25" customHeight="1">
      <c r="A308" s="84">
        <v>302</v>
      </c>
      <c r="B308" s="255"/>
      <c r="C308" s="255"/>
      <c r="D308" s="262"/>
      <c r="N308" s="263">
        <f t="shared" si="4"/>
        <v>0</v>
      </c>
    </row>
    <row r="309" spans="1:14" s="254" customFormat="1" ht="11.25" customHeight="1">
      <c r="A309" s="84">
        <v>303</v>
      </c>
      <c r="B309" s="255"/>
      <c r="C309" s="255"/>
      <c r="D309" s="262"/>
      <c r="N309" s="263">
        <f t="shared" si="4"/>
        <v>0</v>
      </c>
    </row>
    <row r="310" spans="1:14" s="254" customFormat="1" ht="11.25" customHeight="1">
      <c r="A310" s="84">
        <v>304</v>
      </c>
      <c r="B310" s="255"/>
      <c r="C310" s="255"/>
      <c r="D310" s="262"/>
      <c r="N310" s="263">
        <f t="shared" si="4"/>
        <v>0</v>
      </c>
    </row>
    <row r="311" spans="1:14" s="254" customFormat="1" ht="11.25" customHeight="1">
      <c r="A311" s="84">
        <v>305</v>
      </c>
      <c r="B311" s="255"/>
      <c r="C311" s="255"/>
      <c r="D311" s="262"/>
      <c r="N311" s="263">
        <f t="shared" si="4"/>
        <v>0</v>
      </c>
    </row>
    <row r="312" spans="1:14" s="254" customFormat="1" ht="11.25" customHeight="1">
      <c r="A312" s="84">
        <v>306</v>
      </c>
      <c r="B312" s="255"/>
      <c r="C312" s="255"/>
      <c r="D312" s="262"/>
      <c r="N312" s="263">
        <f t="shared" si="4"/>
        <v>0</v>
      </c>
    </row>
    <row r="313" spans="1:14" s="254" customFormat="1" ht="11.25" customHeight="1">
      <c r="A313" s="84">
        <v>307</v>
      </c>
      <c r="B313" s="255"/>
      <c r="C313" s="255"/>
      <c r="D313" s="262"/>
      <c r="N313" s="263">
        <f t="shared" si="4"/>
        <v>0</v>
      </c>
    </row>
    <row r="314" spans="1:14" s="254" customFormat="1" ht="11.25" customHeight="1">
      <c r="A314" s="84">
        <v>308</v>
      </c>
      <c r="B314" s="255"/>
      <c r="C314" s="255"/>
      <c r="D314" s="262"/>
      <c r="N314" s="263">
        <f t="shared" si="4"/>
        <v>0</v>
      </c>
    </row>
    <row r="315" spans="1:14" s="254" customFormat="1" ht="11.25" customHeight="1">
      <c r="A315" s="84">
        <v>309</v>
      </c>
      <c r="B315" s="255"/>
      <c r="C315" s="255"/>
      <c r="D315" s="262"/>
      <c r="N315" s="263">
        <f t="shared" si="4"/>
        <v>0</v>
      </c>
    </row>
    <row r="316" spans="1:14" s="254" customFormat="1" ht="11.25" customHeight="1">
      <c r="A316" s="84">
        <v>310</v>
      </c>
      <c r="B316" s="255"/>
      <c r="C316" s="255"/>
      <c r="D316" s="262"/>
      <c r="N316" s="263">
        <f t="shared" si="4"/>
        <v>0</v>
      </c>
    </row>
    <row r="317" spans="1:14" s="254" customFormat="1" ht="11.25" customHeight="1">
      <c r="A317" s="84">
        <v>311</v>
      </c>
      <c r="B317" s="255"/>
      <c r="C317" s="255"/>
      <c r="D317" s="262"/>
      <c r="N317" s="263">
        <f t="shared" si="4"/>
        <v>0</v>
      </c>
    </row>
    <row r="318" spans="1:14" s="254" customFormat="1" ht="11.25" customHeight="1">
      <c r="A318" s="84">
        <v>312</v>
      </c>
      <c r="B318" s="255"/>
      <c r="C318" s="255"/>
      <c r="D318" s="262"/>
      <c r="N318" s="263">
        <f t="shared" si="4"/>
        <v>0</v>
      </c>
    </row>
    <row r="319" spans="1:14" s="254" customFormat="1" ht="11.25" customHeight="1">
      <c r="A319" s="84">
        <v>313</v>
      </c>
      <c r="B319" s="255"/>
      <c r="C319" s="255"/>
      <c r="D319" s="262"/>
      <c r="N319" s="263">
        <f t="shared" si="4"/>
        <v>0</v>
      </c>
    </row>
    <row r="320" spans="1:14" s="254" customFormat="1" ht="11.25" customHeight="1">
      <c r="A320" s="84">
        <v>314</v>
      </c>
      <c r="B320" s="255"/>
      <c r="C320" s="255"/>
      <c r="D320" s="262"/>
      <c r="N320" s="263">
        <f t="shared" si="4"/>
        <v>0</v>
      </c>
    </row>
    <row r="321" spans="1:14" s="254" customFormat="1" ht="11.25" customHeight="1">
      <c r="A321" s="84">
        <v>315</v>
      </c>
      <c r="B321" s="255"/>
      <c r="C321" s="255"/>
      <c r="D321" s="262"/>
      <c r="N321" s="263">
        <f t="shared" si="4"/>
        <v>0</v>
      </c>
    </row>
    <row r="322" spans="1:14" s="254" customFormat="1" ht="11.25" customHeight="1">
      <c r="A322" s="84">
        <v>316</v>
      </c>
      <c r="B322" s="255"/>
      <c r="C322" s="255"/>
      <c r="D322" s="262"/>
      <c r="N322" s="263">
        <f t="shared" si="4"/>
        <v>0</v>
      </c>
    </row>
    <row r="323" spans="1:14" s="254" customFormat="1" ht="11.25" customHeight="1">
      <c r="A323" s="84">
        <v>317</v>
      </c>
      <c r="B323" s="255"/>
      <c r="C323" s="255"/>
      <c r="D323" s="262"/>
      <c r="N323" s="263">
        <f t="shared" si="4"/>
        <v>0</v>
      </c>
    </row>
    <row r="324" spans="1:14" s="254" customFormat="1" ht="11.25" customHeight="1">
      <c r="A324" s="84">
        <v>318</v>
      </c>
      <c r="B324" s="255"/>
      <c r="C324" s="255"/>
      <c r="D324" s="262"/>
      <c r="N324" s="263">
        <f t="shared" si="4"/>
        <v>0</v>
      </c>
    </row>
    <row r="325" spans="1:14" s="254" customFormat="1" ht="11.25" customHeight="1">
      <c r="A325" s="84">
        <v>319</v>
      </c>
      <c r="B325" s="255"/>
      <c r="C325" s="255"/>
      <c r="D325" s="262"/>
      <c r="N325" s="263">
        <f t="shared" si="4"/>
        <v>0</v>
      </c>
    </row>
    <row r="326" spans="1:14" s="254" customFormat="1" ht="11.25" customHeight="1">
      <c r="A326" s="84">
        <v>320</v>
      </c>
      <c r="B326" s="255"/>
      <c r="C326" s="255"/>
      <c r="D326" s="262"/>
      <c r="N326" s="263">
        <f t="shared" si="4"/>
        <v>0</v>
      </c>
    </row>
    <row r="327" spans="1:14" s="254" customFormat="1" ht="11.25" customHeight="1">
      <c r="A327" s="84">
        <v>321</v>
      </c>
      <c r="B327" s="255"/>
      <c r="C327" s="255"/>
      <c r="D327" s="262"/>
      <c r="N327" s="263">
        <f t="shared" si="4"/>
        <v>0</v>
      </c>
    </row>
    <row r="328" spans="1:14" s="254" customFormat="1" ht="11.25" customHeight="1">
      <c r="A328" s="84">
        <v>322</v>
      </c>
      <c r="B328" s="255"/>
      <c r="C328" s="255"/>
      <c r="D328" s="262"/>
      <c r="N328" s="263">
        <f t="shared" si="4"/>
        <v>0</v>
      </c>
    </row>
    <row r="329" spans="1:14" s="254" customFormat="1" ht="11.25" customHeight="1">
      <c r="A329" s="84">
        <v>323</v>
      </c>
      <c r="B329" s="255"/>
      <c r="C329" s="255"/>
      <c r="D329" s="262"/>
      <c r="N329" s="263">
        <f aca="true" t="shared" si="5" ref="N329:N392">IF(B329="",,C329&amp;" "&amp;UPPER(B329)&amp;" ("&amp;D329&amp;")")</f>
        <v>0</v>
      </c>
    </row>
    <row r="330" spans="1:14" s="254" customFormat="1" ht="11.25" customHeight="1">
      <c r="A330" s="84">
        <v>324</v>
      </c>
      <c r="B330" s="255"/>
      <c r="C330" s="255"/>
      <c r="D330" s="262"/>
      <c r="N330" s="263">
        <f t="shared" si="5"/>
        <v>0</v>
      </c>
    </row>
    <row r="331" spans="1:14" s="254" customFormat="1" ht="11.25" customHeight="1">
      <c r="A331" s="84">
        <v>325</v>
      </c>
      <c r="B331" s="255"/>
      <c r="C331" s="255"/>
      <c r="D331" s="262"/>
      <c r="N331" s="263">
        <f t="shared" si="5"/>
        <v>0</v>
      </c>
    </row>
    <row r="332" spans="1:14" s="254" customFormat="1" ht="11.25" customHeight="1">
      <c r="A332" s="84">
        <v>326</v>
      </c>
      <c r="B332" s="255"/>
      <c r="C332" s="255"/>
      <c r="D332" s="262"/>
      <c r="N332" s="263">
        <f t="shared" si="5"/>
        <v>0</v>
      </c>
    </row>
    <row r="333" spans="1:14" s="254" customFormat="1" ht="11.25" customHeight="1">
      <c r="A333" s="84">
        <v>327</v>
      </c>
      <c r="B333" s="255"/>
      <c r="C333" s="255"/>
      <c r="D333" s="262"/>
      <c r="N333" s="263">
        <f t="shared" si="5"/>
        <v>0</v>
      </c>
    </row>
    <row r="334" spans="1:14" s="254" customFormat="1" ht="11.25" customHeight="1">
      <c r="A334" s="84">
        <v>328</v>
      </c>
      <c r="B334" s="255"/>
      <c r="C334" s="255"/>
      <c r="D334" s="262"/>
      <c r="N334" s="263">
        <f t="shared" si="5"/>
        <v>0</v>
      </c>
    </row>
    <row r="335" spans="1:14" s="254" customFormat="1" ht="11.25" customHeight="1">
      <c r="A335" s="84">
        <v>329</v>
      </c>
      <c r="B335" s="255"/>
      <c r="C335" s="255"/>
      <c r="D335" s="262"/>
      <c r="N335" s="263">
        <f t="shared" si="5"/>
        <v>0</v>
      </c>
    </row>
    <row r="336" spans="1:14" s="254" customFormat="1" ht="11.25" customHeight="1">
      <c r="A336" s="84">
        <v>330</v>
      </c>
      <c r="B336" s="255"/>
      <c r="C336" s="255"/>
      <c r="D336" s="262"/>
      <c r="N336" s="263">
        <f t="shared" si="5"/>
        <v>0</v>
      </c>
    </row>
    <row r="337" spans="1:14" s="254" customFormat="1" ht="11.25" customHeight="1">
      <c r="A337" s="84">
        <v>331</v>
      </c>
      <c r="B337" s="255"/>
      <c r="C337" s="255"/>
      <c r="D337" s="262"/>
      <c r="N337" s="263">
        <f t="shared" si="5"/>
        <v>0</v>
      </c>
    </row>
    <row r="338" spans="1:14" s="254" customFormat="1" ht="11.25" customHeight="1">
      <c r="A338" s="84">
        <v>332</v>
      </c>
      <c r="B338" s="255"/>
      <c r="C338" s="255"/>
      <c r="D338" s="262"/>
      <c r="N338" s="263">
        <f t="shared" si="5"/>
        <v>0</v>
      </c>
    </row>
    <row r="339" spans="1:14" s="254" customFormat="1" ht="11.25" customHeight="1">
      <c r="A339" s="84">
        <v>333</v>
      </c>
      <c r="B339" s="255"/>
      <c r="C339" s="255"/>
      <c r="D339" s="262"/>
      <c r="N339" s="263">
        <f t="shared" si="5"/>
        <v>0</v>
      </c>
    </row>
    <row r="340" spans="1:14" s="254" customFormat="1" ht="11.25" customHeight="1">
      <c r="A340" s="84">
        <v>334</v>
      </c>
      <c r="B340" s="255"/>
      <c r="C340" s="255"/>
      <c r="D340" s="262"/>
      <c r="N340" s="263">
        <f t="shared" si="5"/>
        <v>0</v>
      </c>
    </row>
    <row r="341" spans="1:14" s="254" customFormat="1" ht="11.25" customHeight="1">
      <c r="A341" s="84">
        <v>335</v>
      </c>
      <c r="B341" s="255"/>
      <c r="C341" s="255"/>
      <c r="D341" s="262"/>
      <c r="N341" s="263">
        <f t="shared" si="5"/>
        <v>0</v>
      </c>
    </row>
    <row r="342" spans="1:14" s="254" customFormat="1" ht="11.25" customHeight="1">
      <c r="A342" s="84">
        <v>336</v>
      </c>
      <c r="B342" s="255"/>
      <c r="C342" s="255"/>
      <c r="D342" s="262"/>
      <c r="N342" s="263">
        <f t="shared" si="5"/>
        <v>0</v>
      </c>
    </row>
    <row r="343" spans="1:14" s="254" customFormat="1" ht="11.25" customHeight="1">
      <c r="A343" s="84">
        <v>337</v>
      </c>
      <c r="B343" s="255"/>
      <c r="C343" s="255"/>
      <c r="D343" s="262"/>
      <c r="N343" s="263">
        <f t="shared" si="5"/>
        <v>0</v>
      </c>
    </row>
    <row r="344" spans="1:14" s="254" customFormat="1" ht="11.25" customHeight="1">
      <c r="A344" s="84">
        <v>338</v>
      </c>
      <c r="B344" s="255"/>
      <c r="C344" s="255"/>
      <c r="D344" s="262"/>
      <c r="N344" s="263">
        <f t="shared" si="5"/>
        <v>0</v>
      </c>
    </row>
    <row r="345" spans="1:14" s="254" customFormat="1" ht="11.25" customHeight="1">
      <c r="A345" s="84">
        <v>339</v>
      </c>
      <c r="B345" s="255"/>
      <c r="C345" s="255"/>
      <c r="D345" s="262"/>
      <c r="N345" s="263">
        <f t="shared" si="5"/>
        <v>0</v>
      </c>
    </row>
    <row r="346" spans="1:14" s="254" customFormat="1" ht="11.25" customHeight="1">
      <c r="A346" s="84">
        <v>340</v>
      </c>
      <c r="B346" s="255"/>
      <c r="C346" s="255"/>
      <c r="D346" s="262"/>
      <c r="N346" s="263">
        <f t="shared" si="5"/>
        <v>0</v>
      </c>
    </row>
    <row r="347" spans="1:14" s="254" customFormat="1" ht="11.25" customHeight="1">
      <c r="A347" s="84">
        <v>341</v>
      </c>
      <c r="B347" s="255"/>
      <c r="C347" s="255"/>
      <c r="D347" s="262"/>
      <c r="N347" s="263">
        <f t="shared" si="5"/>
        <v>0</v>
      </c>
    </row>
    <row r="348" spans="1:14" s="254" customFormat="1" ht="11.25" customHeight="1">
      <c r="A348" s="84">
        <v>342</v>
      </c>
      <c r="B348" s="255"/>
      <c r="C348" s="255"/>
      <c r="D348" s="262"/>
      <c r="N348" s="263">
        <f t="shared" si="5"/>
        <v>0</v>
      </c>
    </row>
    <row r="349" spans="1:14" s="254" customFormat="1" ht="11.25" customHeight="1">
      <c r="A349" s="84">
        <v>343</v>
      </c>
      <c r="B349" s="255"/>
      <c r="C349" s="255"/>
      <c r="D349" s="262"/>
      <c r="N349" s="263">
        <f t="shared" si="5"/>
        <v>0</v>
      </c>
    </row>
    <row r="350" spans="1:14" s="254" customFormat="1" ht="11.25" customHeight="1">
      <c r="A350" s="84">
        <v>344</v>
      </c>
      <c r="B350" s="255"/>
      <c r="C350" s="255"/>
      <c r="D350" s="262"/>
      <c r="N350" s="263">
        <f t="shared" si="5"/>
        <v>0</v>
      </c>
    </row>
    <row r="351" spans="1:14" s="254" customFormat="1" ht="11.25" customHeight="1">
      <c r="A351" s="84">
        <v>345</v>
      </c>
      <c r="B351" s="255"/>
      <c r="C351" s="255"/>
      <c r="D351" s="262"/>
      <c r="N351" s="263">
        <f t="shared" si="5"/>
        <v>0</v>
      </c>
    </row>
    <row r="352" spans="1:14" s="254" customFormat="1" ht="11.25" customHeight="1">
      <c r="A352" s="84">
        <v>346</v>
      </c>
      <c r="B352" s="255"/>
      <c r="C352" s="255"/>
      <c r="D352" s="262"/>
      <c r="N352" s="263">
        <f t="shared" si="5"/>
        <v>0</v>
      </c>
    </row>
    <row r="353" spans="1:14" s="254" customFormat="1" ht="11.25" customHeight="1">
      <c r="A353" s="84">
        <v>347</v>
      </c>
      <c r="B353" s="255"/>
      <c r="C353" s="255"/>
      <c r="D353" s="262"/>
      <c r="N353" s="263">
        <f t="shared" si="5"/>
        <v>0</v>
      </c>
    </row>
    <row r="354" spans="1:14" s="254" customFormat="1" ht="11.25" customHeight="1">
      <c r="A354" s="84">
        <v>348</v>
      </c>
      <c r="B354" s="255"/>
      <c r="C354" s="255"/>
      <c r="D354" s="262"/>
      <c r="N354" s="263">
        <f t="shared" si="5"/>
        <v>0</v>
      </c>
    </row>
    <row r="355" spans="1:14" s="254" customFormat="1" ht="11.25" customHeight="1">
      <c r="A355" s="84">
        <v>349</v>
      </c>
      <c r="B355" s="255"/>
      <c r="C355" s="255"/>
      <c r="D355" s="262"/>
      <c r="N355" s="263">
        <f t="shared" si="5"/>
        <v>0</v>
      </c>
    </row>
    <row r="356" spans="1:14" s="254" customFormat="1" ht="11.25" customHeight="1">
      <c r="A356" s="84">
        <v>350</v>
      </c>
      <c r="B356" s="255"/>
      <c r="C356" s="255"/>
      <c r="D356" s="262"/>
      <c r="N356" s="263">
        <f t="shared" si="5"/>
        <v>0</v>
      </c>
    </row>
    <row r="357" spans="1:14" s="254" customFormat="1" ht="11.25" customHeight="1">
      <c r="A357" s="84">
        <v>351</v>
      </c>
      <c r="B357" s="255"/>
      <c r="C357" s="255"/>
      <c r="D357" s="262"/>
      <c r="N357" s="263">
        <f t="shared" si="5"/>
        <v>0</v>
      </c>
    </row>
    <row r="358" spans="1:14" s="254" customFormat="1" ht="11.25" customHeight="1">
      <c r="A358" s="84">
        <v>352</v>
      </c>
      <c r="B358" s="255"/>
      <c r="C358" s="255"/>
      <c r="D358" s="262"/>
      <c r="N358" s="263">
        <f t="shared" si="5"/>
        <v>0</v>
      </c>
    </row>
    <row r="359" spans="1:14" s="254" customFormat="1" ht="11.25" customHeight="1">
      <c r="A359" s="84">
        <v>353</v>
      </c>
      <c r="B359" s="255"/>
      <c r="C359" s="255"/>
      <c r="D359" s="262"/>
      <c r="N359" s="263">
        <f t="shared" si="5"/>
        <v>0</v>
      </c>
    </row>
    <row r="360" spans="1:14" s="254" customFormat="1" ht="11.25" customHeight="1">
      <c r="A360" s="84">
        <v>354</v>
      </c>
      <c r="B360" s="255"/>
      <c r="C360" s="255"/>
      <c r="D360" s="262"/>
      <c r="N360" s="263">
        <f t="shared" si="5"/>
        <v>0</v>
      </c>
    </row>
    <row r="361" spans="1:14" s="254" customFormat="1" ht="11.25" customHeight="1">
      <c r="A361" s="84">
        <v>355</v>
      </c>
      <c r="B361" s="255"/>
      <c r="C361" s="255"/>
      <c r="D361" s="262"/>
      <c r="N361" s="263">
        <f t="shared" si="5"/>
        <v>0</v>
      </c>
    </row>
    <row r="362" spans="1:14" s="254" customFormat="1" ht="11.25" customHeight="1">
      <c r="A362" s="84">
        <v>356</v>
      </c>
      <c r="B362" s="255"/>
      <c r="C362" s="255"/>
      <c r="D362" s="262"/>
      <c r="N362" s="263">
        <f t="shared" si="5"/>
        <v>0</v>
      </c>
    </row>
    <row r="363" spans="1:14" s="254" customFormat="1" ht="11.25" customHeight="1">
      <c r="A363" s="84">
        <v>357</v>
      </c>
      <c r="B363" s="255"/>
      <c r="C363" s="255"/>
      <c r="D363" s="262"/>
      <c r="N363" s="263">
        <f t="shared" si="5"/>
        <v>0</v>
      </c>
    </row>
    <row r="364" spans="1:14" s="254" customFormat="1" ht="11.25" customHeight="1">
      <c r="A364" s="84">
        <v>358</v>
      </c>
      <c r="B364" s="255"/>
      <c r="C364" s="255"/>
      <c r="D364" s="262"/>
      <c r="N364" s="263">
        <f t="shared" si="5"/>
        <v>0</v>
      </c>
    </row>
    <row r="365" spans="1:14" s="254" customFormat="1" ht="11.25" customHeight="1">
      <c r="A365" s="84">
        <v>359</v>
      </c>
      <c r="B365" s="255"/>
      <c r="C365" s="255"/>
      <c r="D365" s="262"/>
      <c r="N365" s="263">
        <f t="shared" si="5"/>
        <v>0</v>
      </c>
    </row>
    <row r="366" spans="1:14" s="254" customFormat="1" ht="11.25" customHeight="1">
      <c r="A366" s="84">
        <v>360</v>
      </c>
      <c r="B366" s="255"/>
      <c r="C366" s="255"/>
      <c r="D366" s="262"/>
      <c r="N366" s="263">
        <f t="shared" si="5"/>
        <v>0</v>
      </c>
    </row>
    <row r="367" spans="1:14" s="254" customFormat="1" ht="11.25" customHeight="1">
      <c r="A367" s="84">
        <v>361</v>
      </c>
      <c r="B367" s="255"/>
      <c r="C367" s="255"/>
      <c r="D367" s="262"/>
      <c r="N367" s="263">
        <f t="shared" si="5"/>
        <v>0</v>
      </c>
    </row>
    <row r="368" spans="1:14" s="254" customFormat="1" ht="11.25" customHeight="1">
      <c r="A368" s="84">
        <v>362</v>
      </c>
      <c r="B368" s="255"/>
      <c r="C368" s="255"/>
      <c r="D368" s="262"/>
      <c r="N368" s="263">
        <f t="shared" si="5"/>
        <v>0</v>
      </c>
    </row>
    <row r="369" spans="1:14" s="254" customFormat="1" ht="11.25" customHeight="1">
      <c r="A369" s="84">
        <v>363</v>
      </c>
      <c r="B369" s="255"/>
      <c r="C369" s="255"/>
      <c r="D369" s="262"/>
      <c r="N369" s="263">
        <f t="shared" si="5"/>
        <v>0</v>
      </c>
    </row>
    <row r="370" spans="1:14" s="254" customFormat="1" ht="11.25" customHeight="1">
      <c r="A370" s="84">
        <v>364</v>
      </c>
      <c r="B370" s="255"/>
      <c r="C370" s="255"/>
      <c r="D370" s="262"/>
      <c r="N370" s="263">
        <f t="shared" si="5"/>
        <v>0</v>
      </c>
    </row>
    <row r="371" spans="1:14" s="254" customFormat="1" ht="11.25" customHeight="1">
      <c r="A371" s="84">
        <v>365</v>
      </c>
      <c r="B371" s="255"/>
      <c r="C371" s="255"/>
      <c r="D371" s="262"/>
      <c r="N371" s="263">
        <f t="shared" si="5"/>
        <v>0</v>
      </c>
    </row>
    <row r="372" spans="1:14" s="254" customFormat="1" ht="11.25" customHeight="1">
      <c r="A372" s="84">
        <v>366</v>
      </c>
      <c r="B372" s="255"/>
      <c r="C372" s="255"/>
      <c r="D372" s="262"/>
      <c r="N372" s="263">
        <f t="shared" si="5"/>
        <v>0</v>
      </c>
    </row>
    <row r="373" spans="1:14" s="254" customFormat="1" ht="11.25" customHeight="1">
      <c r="A373" s="84">
        <v>367</v>
      </c>
      <c r="B373" s="255"/>
      <c r="C373" s="255"/>
      <c r="D373" s="262"/>
      <c r="N373" s="263">
        <f t="shared" si="5"/>
        <v>0</v>
      </c>
    </row>
    <row r="374" spans="1:14" s="254" customFormat="1" ht="11.25" customHeight="1">
      <c r="A374" s="84">
        <v>368</v>
      </c>
      <c r="B374" s="255"/>
      <c r="C374" s="255"/>
      <c r="D374" s="262"/>
      <c r="N374" s="263">
        <f t="shared" si="5"/>
        <v>0</v>
      </c>
    </row>
    <row r="375" spans="1:14" s="254" customFormat="1" ht="11.25" customHeight="1">
      <c r="A375" s="84">
        <v>369</v>
      </c>
      <c r="B375" s="255"/>
      <c r="C375" s="255"/>
      <c r="D375" s="262"/>
      <c r="N375" s="263">
        <f t="shared" si="5"/>
        <v>0</v>
      </c>
    </row>
    <row r="376" spans="1:14" s="254" customFormat="1" ht="11.25" customHeight="1">
      <c r="A376" s="84">
        <v>370</v>
      </c>
      <c r="B376" s="255"/>
      <c r="C376" s="255"/>
      <c r="D376" s="262"/>
      <c r="N376" s="263">
        <f t="shared" si="5"/>
        <v>0</v>
      </c>
    </row>
    <row r="377" spans="1:14" s="254" customFormat="1" ht="11.25" customHeight="1">
      <c r="A377" s="84">
        <v>371</v>
      </c>
      <c r="B377" s="255"/>
      <c r="C377" s="255"/>
      <c r="D377" s="262"/>
      <c r="N377" s="263">
        <f t="shared" si="5"/>
        <v>0</v>
      </c>
    </row>
    <row r="378" spans="1:14" s="254" customFormat="1" ht="11.25" customHeight="1">
      <c r="A378" s="84">
        <v>372</v>
      </c>
      <c r="B378" s="255"/>
      <c r="C378" s="255"/>
      <c r="D378" s="262"/>
      <c r="N378" s="263">
        <f t="shared" si="5"/>
        <v>0</v>
      </c>
    </row>
    <row r="379" spans="1:14" s="254" customFormat="1" ht="11.25" customHeight="1">
      <c r="A379" s="84">
        <v>373</v>
      </c>
      <c r="B379" s="255"/>
      <c r="C379" s="255"/>
      <c r="D379" s="262"/>
      <c r="N379" s="263">
        <f t="shared" si="5"/>
        <v>0</v>
      </c>
    </row>
    <row r="380" spans="1:14" s="254" customFormat="1" ht="11.25" customHeight="1">
      <c r="A380" s="84">
        <v>374</v>
      </c>
      <c r="B380" s="255"/>
      <c r="C380" s="255"/>
      <c r="D380" s="262"/>
      <c r="N380" s="263">
        <f t="shared" si="5"/>
        <v>0</v>
      </c>
    </row>
    <row r="381" spans="1:14" s="254" customFormat="1" ht="11.25" customHeight="1">
      <c r="A381" s="84">
        <v>375</v>
      </c>
      <c r="B381" s="255"/>
      <c r="C381" s="255"/>
      <c r="D381" s="262"/>
      <c r="N381" s="263">
        <f t="shared" si="5"/>
        <v>0</v>
      </c>
    </row>
    <row r="382" spans="1:14" s="254" customFormat="1" ht="11.25" customHeight="1">
      <c r="A382" s="84">
        <v>376</v>
      </c>
      <c r="B382" s="255"/>
      <c r="C382" s="255"/>
      <c r="D382" s="262"/>
      <c r="N382" s="263">
        <f t="shared" si="5"/>
        <v>0</v>
      </c>
    </row>
    <row r="383" spans="1:14" s="254" customFormat="1" ht="11.25" customHeight="1">
      <c r="A383" s="84">
        <v>377</v>
      </c>
      <c r="B383" s="255"/>
      <c r="C383" s="255"/>
      <c r="D383" s="262"/>
      <c r="N383" s="263">
        <f t="shared" si="5"/>
        <v>0</v>
      </c>
    </row>
    <row r="384" spans="1:14" s="254" customFormat="1" ht="11.25" customHeight="1">
      <c r="A384" s="84">
        <v>378</v>
      </c>
      <c r="B384" s="255"/>
      <c r="C384" s="255"/>
      <c r="D384" s="262"/>
      <c r="N384" s="263">
        <f t="shared" si="5"/>
        <v>0</v>
      </c>
    </row>
    <row r="385" spans="1:14" s="254" customFormat="1" ht="11.25" customHeight="1">
      <c r="A385" s="84">
        <v>379</v>
      </c>
      <c r="B385" s="255"/>
      <c r="C385" s="255"/>
      <c r="D385" s="262"/>
      <c r="N385" s="263">
        <f t="shared" si="5"/>
        <v>0</v>
      </c>
    </row>
    <row r="386" spans="1:14" s="254" customFormat="1" ht="11.25" customHeight="1">
      <c r="A386" s="84">
        <v>380</v>
      </c>
      <c r="B386" s="255"/>
      <c r="C386" s="255"/>
      <c r="D386" s="262"/>
      <c r="N386" s="263">
        <f t="shared" si="5"/>
        <v>0</v>
      </c>
    </row>
    <row r="387" spans="1:14" s="254" customFormat="1" ht="11.25" customHeight="1">
      <c r="A387" s="84">
        <v>381</v>
      </c>
      <c r="B387" s="255"/>
      <c r="C387" s="255"/>
      <c r="D387" s="262"/>
      <c r="N387" s="263">
        <f t="shared" si="5"/>
        <v>0</v>
      </c>
    </row>
    <row r="388" spans="1:14" s="254" customFormat="1" ht="11.25" customHeight="1">
      <c r="A388" s="84">
        <v>382</v>
      </c>
      <c r="B388" s="255"/>
      <c r="C388" s="255"/>
      <c r="D388" s="262"/>
      <c r="N388" s="263">
        <f t="shared" si="5"/>
        <v>0</v>
      </c>
    </row>
    <row r="389" spans="1:14" s="254" customFormat="1" ht="11.25" customHeight="1">
      <c r="A389" s="84">
        <v>383</v>
      </c>
      <c r="B389" s="255"/>
      <c r="C389" s="255"/>
      <c r="D389" s="262"/>
      <c r="N389" s="263">
        <f t="shared" si="5"/>
        <v>0</v>
      </c>
    </row>
    <row r="390" spans="1:14" s="254" customFormat="1" ht="11.25" customHeight="1">
      <c r="A390" s="84">
        <v>384</v>
      </c>
      <c r="B390" s="255"/>
      <c r="C390" s="255"/>
      <c r="D390" s="262"/>
      <c r="N390" s="263">
        <f t="shared" si="5"/>
        <v>0</v>
      </c>
    </row>
    <row r="391" spans="1:14" s="254" customFormat="1" ht="11.25" customHeight="1">
      <c r="A391" s="84">
        <v>385</v>
      </c>
      <c r="B391" s="255"/>
      <c r="C391" s="255"/>
      <c r="D391" s="262"/>
      <c r="N391" s="263">
        <f t="shared" si="5"/>
        <v>0</v>
      </c>
    </row>
    <row r="392" spans="1:14" s="254" customFormat="1" ht="11.25" customHeight="1">
      <c r="A392" s="84">
        <v>386</v>
      </c>
      <c r="B392" s="255"/>
      <c r="C392" s="255"/>
      <c r="D392" s="262"/>
      <c r="N392" s="263">
        <f t="shared" si="5"/>
        <v>0</v>
      </c>
    </row>
    <row r="393" spans="1:14" s="254" customFormat="1" ht="11.25" customHeight="1">
      <c r="A393" s="84">
        <v>387</v>
      </c>
      <c r="B393" s="255"/>
      <c r="C393" s="255"/>
      <c r="D393" s="262"/>
      <c r="N393" s="263">
        <f aca="true" t="shared" si="6" ref="N393:N456">IF(B393="",,C393&amp;" "&amp;UPPER(B393)&amp;" ("&amp;D393&amp;")")</f>
        <v>0</v>
      </c>
    </row>
    <row r="394" spans="1:14" s="254" customFormat="1" ht="11.25" customHeight="1">
      <c r="A394" s="84">
        <v>388</v>
      </c>
      <c r="B394" s="255"/>
      <c r="C394" s="255"/>
      <c r="D394" s="262"/>
      <c r="N394" s="263">
        <f t="shared" si="6"/>
        <v>0</v>
      </c>
    </row>
    <row r="395" spans="1:14" s="254" customFormat="1" ht="11.25" customHeight="1">
      <c r="A395" s="84">
        <v>389</v>
      </c>
      <c r="B395" s="255"/>
      <c r="C395" s="255"/>
      <c r="D395" s="262"/>
      <c r="N395" s="263">
        <f t="shared" si="6"/>
        <v>0</v>
      </c>
    </row>
    <row r="396" spans="1:14" s="254" customFormat="1" ht="11.25" customHeight="1">
      <c r="A396" s="84">
        <v>390</v>
      </c>
      <c r="B396" s="255"/>
      <c r="C396" s="255"/>
      <c r="D396" s="262"/>
      <c r="N396" s="263">
        <f t="shared" si="6"/>
        <v>0</v>
      </c>
    </row>
    <row r="397" spans="1:14" s="254" customFormat="1" ht="11.25" customHeight="1">
      <c r="A397" s="84">
        <v>391</v>
      </c>
      <c r="B397" s="255"/>
      <c r="C397" s="255"/>
      <c r="D397" s="262"/>
      <c r="N397" s="263">
        <f t="shared" si="6"/>
        <v>0</v>
      </c>
    </row>
    <row r="398" spans="1:14" s="254" customFormat="1" ht="11.25" customHeight="1">
      <c r="A398" s="84">
        <v>392</v>
      </c>
      <c r="B398" s="255"/>
      <c r="C398" s="255"/>
      <c r="D398" s="262"/>
      <c r="N398" s="263">
        <f t="shared" si="6"/>
        <v>0</v>
      </c>
    </row>
    <row r="399" spans="1:14" s="254" customFormat="1" ht="11.25" customHeight="1">
      <c r="A399" s="84">
        <v>393</v>
      </c>
      <c r="B399" s="255"/>
      <c r="C399" s="255"/>
      <c r="D399" s="262"/>
      <c r="N399" s="263">
        <f t="shared" si="6"/>
        <v>0</v>
      </c>
    </row>
    <row r="400" spans="1:14" s="254" customFormat="1" ht="11.25" customHeight="1">
      <c r="A400" s="84">
        <v>394</v>
      </c>
      <c r="B400" s="255"/>
      <c r="C400" s="255"/>
      <c r="D400" s="262"/>
      <c r="N400" s="263">
        <f t="shared" si="6"/>
        <v>0</v>
      </c>
    </row>
    <row r="401" spans="1:14" s="254" customFormat="1" ht="11.25" customHeight="1">
      <c r="A401" s="84">
        <v>395</v>
      </c>
      <c r="B401" s="255"/>
      <c r="C401" s="255"/>
      <c r="D401" s="262"/>
      <c r="N401" s="263">
        <f t="shared" si="6"/>
        <v>0</v>
      </c>
    </row>
    <row r="402" spans="1:14" s="254" customFormat="1" ht="11.25" customHeight="1">
      <c r="A402" s="84">
        <v>396</v>
      </c>
      <c r="B402" s="255"/>
      <c r="C402" s="255"/>
      <c r="D402" s="262"/>
      <c r="N402" s="263">
        <f t="shared" si="6"/>
        <v>0</v>
      </c>
    </row>
    <row r="403" spans="1:14" s="254" customFormat="1" ht="11.25" customHeight="1">
      <c r="A403" s="84">
        <v>397</v>
      </c>
      <c r="B403" s="255"/>
      <c r="C403" s="255"/>
      <c r="D403" s="262"/>
      <c r="N403" s="263">
        <f t="shared" si="6"/>
        <v>0</v>
      </c>
    </row>
    <row r="404" spans="1:14" s="254" customFormat="1" ht="11.25" customHeight="1">
      <c r="A404" s="84">
        <v>398</v>
      </c>
      <c r="B404" s="255"/>
      <c r="C404" s="255"/>
      <c r="D404" s="262"/>
      <c r="N404" s="263">
        <f t="shared" si="6"/>
        <v>0</v>
      </c>
    </row>
    <row r="405" spans="1:14" s="254" customFormat="1" ht="11.25" customHeight="1">
      <c r="A405" s="84">
        <v>399</v>
      </c>
      <c r="B405" s="255"/>
      <c r="C405" s="255"/>
      <c r="D405" s="262"/>
      <c r="N405" s="263">
        <f t="shared" si="6"/>
        <v>0</v>
      </c>
    </row>
    <row r="406" spans="1:14" s="254" customFormat="1" ht="11.25" customHeight="1">
      <c r="A406" s="84">
        <v>400</v>
      </c>
      <c r="B406" s="255"/>
      <c r="C406" s="255"/>
      <c r="D406" s="262"/>
      <c r="N406" s="263">
        <f t="shared" si="6"/>
        <v>0</v>
      </c>
    </row>
    <row r="407" spans="1:14" s="254" customFormat="1" ht="11.25" customHeight="1">
      <c r="A407" s="84">
        <v>401</v>
      </c>
      <c r="B407" s="255"/>
      <c r="C407" s="255"/>
      <c r="D407" s="262"/>
      <c r="N407" s="263">
        <f t="shared" si="6"/>
        <v>0</v>
      </c>
    </row>
    <row r="408" spans="1:14" s="254" customFormat="1" ht="11.25" customHeight="1">
      <c r="A408" s="84">
        <v>402</v>
      </c>
      <c r="B408" s="255"/>
      <c r="C408" s="255"/>
      <c r="D408" s="262"/>
      <c r="N408" s="263">
        <f t="shared" si="6"/>
        <v>0</v>
      </c>
    </row>
    <row r="409" spans="1:14" s="254" customFormat="1" ht="11.25" customHeight="1">
      <c r="A409" s="84">
        <v>403</v>
      </c>
      <c r="B409" s="255"/>
      <c r="C409" s="255"/>
      <c r="D409" s="262"/>
      <c r="N409" s="263">
        <f t="shared" si="6"/>
        <v>0</v>
      </c>
    </row>
    <row r="410" spans="1:14" s="254" customFormat="1" ht="11.25" customHeight="1">
      <c r="A410" s="84">
        <v>404</v>
      </c>
      <c r="B410" s="255"/>
      <c r="C410" s="255"/>
      <c r="D410" s="262"/>
      <c r="N410" s="263">
        <f t="shared" si="6"/>
        <v>0</v>
      </c>
    </row>
    <row r="411" spans="1:14" s="254" customFormat="1" ht="11.25" customHeight="1">
      <c r="A411" s="84">
        <v>405</v>
      </c>
      <c r="B411" s="255"/>
      <c r="C411" s="255"/>
      <c r="D411" s="262"/>
      <c r="N411" s="263">
        <f t="shared" si="6"/>
        <v>0</v>
      </c>
    </row>
    <row r="412" spans="1:14" s="254" customFormat="1" ht="11.25" customHeight="1">
      <c r="A412" s="84">
        <v>406</v>
      </c>
      <c r="B412" s="255"/>
      <c r="C412" s="255"/>
      <c r="D412" s="262"/>
      <c r="N412" s="263">
        <f t="shared" si="6"/>
        <v>0</v>
      </c>
    </row>
    <row r="413" spans="1:14" s="254" customFormat="1" ht="11.25" customHeight="1">
      <c r="A413" s="84">
        <v>407</v>
      </c>
      <c r="B413" s="255"/>
      <c r="C413" s="255"/>
      <c r="D413" s="262"/>
      <c r="N413" s="263">
        <f t="shared" si="6"/>
        <v>0</v>
      </c>
    </row>
    <row r="414" spans="1:14" s="254" customFormat="1" ht="11.25" customHeight="1">
      <c r="A414" s="84">
        <v>408</v>
      </c>
      <c r="B414" s="255"/>
      <c r="C414" s="255"/>
      <c r="D414" s="262"/>
      <c r="N414" s="263">
        <f t="shared" si="6"/>
        <v>0</v>
      </c>
    </row>
    <row r="415" spans="1:14" s="254" customFormat="1" ht="11.25" customHeight="1">
      <c r="A415" s="84">
        <v>409</v>
      </c>
      <c r="B415" s="255"/>
      <c r="C415" s="255"/>
      <c r="D415" s="262"/>
      <c r="N415" s="263">
        <f t="shared" si="6"/>
        <v>0</v>
      </c>
    </row>
    <row r="416" spans="1:14" s="254" customFormat="1" ht="11.25" customHeight="1">
      <c r="A416" s="84">
        <v>410</v>
      </c>
      <c r="B416" s="255"/>
      <c r="C416" s="255"/>
      <c r="D416" s="262"/>
      <c r="N416" s="263">
        <f t="shared" si="6"/>
        <v>0</v>
      </c>
    </row>
    <row r="417" spans="1:14" s="254" customFormat="1" ht="11.25" customHeight="1">
      <c r="A417" s="84">
        <v>411</v>
      </c>
      <c r="B417" s="255"/>
      <c r="C417" s="255"/>
      <c r="D417" s="262"/>
      <c r="N417" s="263">
        <f t="shared" si="6"/>
        <v>0</v>
      </c>
    </row>
    <row r="418" spans="1:14" s="254" customFormat="1" ht="11.25" customHeight="1">
      <c r="A418" s="84">
        <v>412</v>
      </c>
      <c r="B418" s="255"/>
      <c r="C418" s="255"/>
      <c r="D418" s="262"/>
      <c r="N418" s="263">
        <f t="shared" si="6"/>
        <v>0</v>
      </c>
    </row>
    <row r="419" spans="1:14" s="254" customFormat="1" ht="11.25" customHeight="1">
      <c r="A419" s="84">
        <v>413</v>
      </c>
      <c r="B419" s="255"/>
      <c r="C419" s="255"/>
      <c r="D419" s="262"/>
      <c r="N419" s="263">
        <f t="shared" si="6"/>
        <v>0</v>
      </c>
    </row>
    <row r="420" spans="1:14" s="254" customFormat="1" ht="11.25" customHeight="1">
      <c r="A420" s="84">
        <v>414</v>
      </c>
      <c r="B420" s="255"/>
      <c r="C420" s="255"/>
      <c r="D420" s="262"/>
      <c r="N420" s="263">
        <f t="shared" si="6"/>
        <v>0</v>
      </c>
    </row>
    <row r="421" spans="1:14" s="254" customFormat="1" ht="11.25" customHeight="1">
      <c r="A421" s="84">
        <v>415</v>
      </c>
      <c r="B421" s="255"/>
      <c r="C421" s="255"/>
      <c r="D421" s="262"/>
      <c r="N421" s="263">
        <f t="shared" si="6"/>
        <v>0</v>
      </c>
    </row>
    <row r="422" spans="1:14" s="254" customFormat="1" ht="11.25" customHeight="1">
      <c r="A422" s="84">
        <v>416</v>
      </c>
      <c r="B422" s="255"/>
      <c r="C422" s="255"/>
      <c r="D422" s="262"/>
      <c r="N422" s="263">
        <f t="shared" si="6"/>
        <v>0</v>
      </c>
    </row>
    <row r="423" spans="1:14" s="254" customFormat="1" ht="11.25" customHeight="1">
      <c r="A423" s="84">
        <v>417</v>
      </c>
      <c r="B423" s="255"/>
      <c r="C423" s="255"/>
      <c r="D423" s="262"/>
      <c r="N423" s="263">
        <f t="shared" si="6"/>
        <v>0</v>
      </c>
    </row>
    <row r="424" spans="1:14" s="254" customFormat="1" ht="11.25" customHeight="1">
      <c r="A424" s="84">
        <v>418</v>
      </c>
      <c r="B424" s="255"/>
      <c r="C424" s="255"/>
      <c r="D424" s="262"/>
      <c r="N424" s="263">
        <f t="shared" si="6"/>
        <v>0</v>
      </c>
    </row>
    <row r="425" spans="1:14" s="254" customFormat="1" ht="11.25" customHeight="1">
      <c r="A425" s="84">
        <v>419</v>
      </c>
      <c r="B425" s="255"/>
      <c r="C425" s="255"/>
      <c r="D425" s="262"/>
      <c r="N425" s="263">
        <f t="shared" si="6"/>
        <v>0</v>
      </c>
    </row>
    <row r="426" spans="1:14" s="254" customFormat="1" ht="11.25" customHeight="1">
      <c r="A426" s="84">
        <v>420</v>
      </c>
      <c r="B426" s="255"/>
      <c r="C426" s="255"/>
      <c r="D426" s="262"/>
      <c r="N426" s="263">
        <f t="shared" si="6"/>
        <v>0</v>
      </c>
    </row>
    <row r="427" spans="1:14" s="254" customFormat="1" ht="11.25" customHeight="1">
      <c r="A427" s="84">
        <v>421</v>
      </c>
      <c r="B427" s="255"/>
      <c r="C427" s="255"/>
      <c r="D427" s="262"/>
      <c r="N427" s="263">
        <f t="shared" si="6"/>
        <v>0</v>
      </c>
    </row>
    <row r="428" spans="1:14" s="254" customFormat="1" ht="11.25" customHeight="1">
      <c r="A428" s="84">
        <v>422</v>
      </c>
      <c r="B428" s="255"/>
      <c r="C428" s="255"/>
      <c r="D428" s="262"/>
      <c r="N428" s="263">
        <f t="shared" si="6"/>
        <v>0</v>
      </c>
    </row>
    <row r="429" spans="1:14" s="254" customFormat="1" ht="11.25" customHeight="1">
      <c r="A429" s="84">
        <v>423</v>
      </c>
      <c r="B429" s="255"/>
      <c r="C429" s="255"/>
      <c r="D429" s="262"/>
      <c r="N429" s="263">
        <f t="shared" si="6"/>
        <v>0</v>
      </c>
    </row>
    <row r="430" spans="1:14" s="254" customFormat="1" ht="11.25" customHeight="1">
      <c r="A430" s="84">
        <v>424</v>
      </c>
      <c r="B430" s="255"/>
      <c r="C430" s="255"/>
      <c r="D430" s="262"/>
      <c r="N430" s="263">
        <f t="shared" si="6"/>
        <v>0</v>
      </c>
    </row>
    <row r="431" spans="1:14" s="254" customFormat="1" ht="11.25" customHeight="1">
      <c r="A431" s="84">
        <v>425</v>
      </c>
      <c r="B431" s="255"/>
      <c r="C431" s="255"/>
      <c r="D431" s="262"/>
      <c r="N431" s="263">
        <f t="shared" si="6"/>
        <v>0</v>
      </c>
    </row>
    <row r="432" spans="1:14" s="254" customFormat="1" ht="11.25" customHeight="1">
      <c r="A432" s="84">
        <v>426</v>
      </c>
      <c r="B432" s="255"/>
      <c r="C432" s="255"/>
      <c r="D432" s="262"/>
      <c r="N432" s="263">
        <f t="shared" si="6"/>
        <v>0</v>
      </c>
    </row>
    <row r="433" spans="1:14" s="254" customFormat="1" ht="11.25" customHeight="1">
      <c r="A433" s="84">
        <v>427</v>
      </c>
      <c r="B433" s="255"/>
      <c r="C433" s="255"/>
      <c r="D433" s="262"/>
      <c r="N433" s="263">
        <f t="shared" si="6"/>
        <v>0</v>
      </c>
    </row>
    <row r="434" spans="1:14" s="254" customFormat="1" ht="11.25" customHeight="1">
      <c r="A434" s="84">
        <v>428</v>
      </c>
      <c r="B434" s="255"/>
      <c r="C434" s="255"/>
      <c r="D434" s="262"/>
      <c r="N434" s="263">
        <f t="shared" si="6"/>
        <v>0</v>
      </c>
    </row>
    <row r="435" spans="1:14" s="254" customFormat="1" ht="11.25" customHeight="1">
      <c r="A435" s="84">
        <v>429</v>
      </c>
      <c r="B435" s="255"/>
      <c r="C435" s="255"/>
      <c r="D435" s="262"/>
      <c r="N435" s="263">
        <f t="shared" si="6"/>
        <v>0</v>
      </c>
    </row>
    <row r="436" spans="1:14" s="254" customFormat="1" ht="11.25" customHeight="1">
      <c r="A436" s="84">
        <v>430</v>
      </c>
      <c r="B436" s="255"/>
      <c r="C436" s="255"/>
      <c r="D436" s="262"/>
      <c r="N436" s="263">
        <f t="shared" si="6"/>
        <v>0</v>
      </c>
    </row>
    <row r="437" spans="1:14" s="254" customFormat="1" ht="11.25" customHeight="1">
      <c r="A437" s="84">
        <v>431</v>
      </c>
      <c r="B437" s="255"/>
      <c r="C437" s="255"/>
      <c r="D437" s="262"/>
      <c r="N437" s="263">
        <f t="shared" si="6"/>
        <v>0</v>
      </c>
    </row>
    <row r="438" spans="1:14" s="254" customFormat="1" ht="11.25" customHeight="1">
      <c r="A438" s="84">
        <v>432</v>
      </c>
      <c r="B438" s="255"/>
      <c r="C438" s="255"/>
      <c r="D438" s="262"/>
      <c r="N438" s="263">
        <f t="shared" si="6"/>
        <v>0</v>
      </c>
    </row>
    <row r="439" spans="1:14" s="254" customFormat="1" ht="11.25" customHeight="1">
      <c r="A439" s="84">
        <v>433</v>
      </c>
      <c r="B439" s="255"/>
      <c r="C439" s="255"/>
      <c r="D439" s="262"/>
      <c r="N439" s="263">
        <f t="shared" si="6"/>
        <v>0</v>
      </c>
    </row>
    <row r="440" spans="1:14" s="254" customFormat="1" ht="11.25" customHeight="1">
      <c r="A440" s="84">
        <v>434</v>
      </c>
      <c r="B440" s="255"/>
      <c r="C440" s="255"/>
      <c r="D440" s="262"/>
      <c r="N440" s="263">
        <f t="shared" si="6"/>
        <v>0</v>
      </c>
    </row>
    <row r="441" spans="1:14" s="254" customFormat="1" ht="11.25" customHeight="1">
      <c r="A441" s="84">
        <v>435</v>
      </c>
      <c r="B441" s="255"/>
      <c r="C441" s="255"/>
      <c r="D441" s="262"/>
      <c r="N441" s="263">
        <f t="shared" si="6"/>
        <v>0</v>
      </c>
    </row>
    <row r="442" spans="1:14" s="254" customFormat="1" ht="11.25" customHeight="1">
      <c r="A442" s="84">
        <v>436</v>
      </c>
      <c r="B442" s="255"/>
      <c r="C442" s="255"/>
      <c r="D442" s="262"/>
      <c r="N442" s="263">
        <f t="shared" si="6"/>
        <v>0</v>
      </c>
    </row>
    <row r="443" spans="1:14" s="254" customFormat="1" ht="11.25" customHeight="1">
      <c r="A443" s="84">
        <v>437</v>
      </c>
      <c r="B443" s="255"/>
      <c r="C443" s="255"/>
      <c r="D443" s="262"/>
      <c r="N443" s="263">
        <f t="shared" si="6"/>
        <v>0</v>
      </c>
    </row>
    <row r="444" spans="1:14" s="254" customFormat="1" ht="11.25" customHeight="1">
      <c r="A444" s="84">
        <v>438</v>
      </c>
      <c r="B444" s="255"/>
      <c r="C444" s="255"/>
      <c r="D444" s="262"/>
      <c r="N444" s="263">
        <f t="shared" si="6"/>
        <v>0</v>
      </c>
    </row>
    <row r="445" spans="1:14" s="254" customFormat="1" ht="11.25" customHeight="1">
      <c r="A445" s="84">
        <v>439</v>
      </c>
      <c r="B445" s="255"/>
      <c r="C445" s="255"/>
      <c r="D445" s="262"/>
      <c r="N445" s="263">
        <f t="shared" si="6"/>
        <v>0</v>
      </c>
    </row>
    <row r="446" spans="1:14" s="254" customFormat="1" ht="11.25" customHeight="1">
      <c r="A446" s="84">
        <v>440</v>
      </c>
      <c r="B446" s="255"/>
      <c r="C446" s="255"/>
      <c r="D446" s="262"/>
      <c r="N446" s="263">
        <f t="shared" si="6"/>
        <v>0</v>
      </c>
    </row>
    <row r="447" spans="1:14" s="254" customFormat="1" ht="11.25" customHeight="1">
      <c r="A447" s="84">
        <v>441</v>
      </c>
      <c r="B447" s="255"/>
      <c r="C447" s="255"/>
      <c r="D447" s="262"/>
      <c r="N447" s="263">
        <f t="shared" si="6"/>
        <v>0</v>
      </c>
    </row>
    <row r="448" spans="1:14" s="254" customFormat="1" ht="11.25" customHeight="1">
      <c r="A448" s="84">
        <v>442</v>
      </c>
      <c r="B448" s="255"/>
      <c r="C448" s="255"/>
      <c r="D448" s="262"/>
      <c r="N448" s="263">
        <f t="shared" si="6"/>
        <v>0</v>
      </c>
    </row>
    <row r="449" spans="1:14" s="254" customFormat="1" ht="11.25" customHeight="1">
      <c r="A449" s="84">
        <v>443</v>
      </c>
      <c r="B449" s="255"/>
      <c r="C449" s="255"/>
      <c r="D449" s="262"/>
      <c r="N449" s="263">
        <f t="shared" si="6"/>
        <v>0</v>
      </c>
    </row>
    <row r="450" spans="1:14" s="254" customFormat="1" ht="11.25" customHeight="1">
      <c r="A450" s="84">
        <v>444</v>
      </c>
      <c r="B450" s="255"/>
      <c r="C450" s="255"/>
      <c r="D450" s="262"/>
      <c r="N450" s="263">
        <f t="shared" si="6"/>
        <v>0</v>
      </c>
    </row>
    <row r="451" spans="1:14" s="254" customFormat="1" ht="11.25" customHeight="1">
      <c r="A451" s="84">
        <v>445</v>
      </c>
      <c r="B451" s="255"/>
      <c r="C451" s="255"/>
      <c r="D451" s="262"/>
      <c r="N451" s="263">
        <f t="shared" si="6"/>
        <v>0</v>
      </c>
    </row>
    <row r="452" spans="1:14" s="254" customFormat="1" ht="11.25" customHeight="1">
      <c r="A452" s="84">
        <v>446</v>
      </c>
      <c r="B452" s="255"/>
      <c r="C452" s="255"/>
      <c r="D452" s="262"/>
      <c r="N452" s="263">
        <f t="shared" si="6"/>
        <v>0</v>
      </c>
    </row>
    <row r="453" spans="1:14" s="254" customFormat="1" ht="11.25" customHeight="1">
      <c r="A453" s="84">
        <v>447</v>
      </c>
      <c r="B453" s="255"/>
      <c r="C453" s="255"/>
      <c r="D453" s="262"/>
      <c r="N453" s="263">
        <f t="shared" si="6"/>
        <v>0</v>
      </c>
    </row>
    <row r="454" spans="1:14" s="254" customFormat="1" ht="11.25" customHeight="1">
      <c r="A454" s="84">
        <v>448</v>
      </c>
      <c r="B454" s="255"/>
      <c r="C454" s="255"/>
      <c r="D454" s="262"/>
      <c r="N454" s="263">
        <f t="shared" si="6"/>
        <v>0</v>
      </c>
    </row>
    <row r="455" spans="1:14" s="254" customFormat="1" ht="11.25" customHeight="1">
      <c r="A455" s="84">
        <v>449</v>
      </c>
      <c r="B455" s="255"/>
      <c r="C455" s="255"/>
      <c r="D455" s="262"/>
      <c r="N455" s="263">
        <f t="shared" si="6"/>
        <v>0</v>
      </c>
    </row>
    <row r="456" spans="1:14" s="254" customFormat="1" ht="11.25" customHeight="1">
      <c r="A456" s="84">
        <v>450</v>
      </c>
      <c r="B456" s="255"/>
      <c r="C456" s="255"/>
      <c r="D456" s="262"/>
      <c r="N456" s="263">
        <f t="shared" si="6"/>
        <v>0</v>
      </c>
    </row>
    <row r="457" spans="1:14" s="254" customFormat="1" ht="11.25" customHeight="1">
      <c r="A457" s="84">
        <v>451</v>
      </c>
      <c r="B457" s="255"/>
      <c r="C457" s="255"/>
      <c r="D457" s="262"/>
      <c r="N457" s="263">
        <f aca="true" t="shared" si="7" ref="N457:N518">IF(B457="",,C457&amp;" "&amp;UPPER(B457)&amp;" ("&amp;D457&amp;")")</f>
        <v>0</v>
      </c>
    </row>
    <row r="458" spans="1:14" s="254" customFormat="1" ht="11.25" customHeight="1">
      <c r="A458" s="84">
        <v>452</v>
      </c>
      <c r="B458" s="255"/>
      <c r="C458" s="255"/>
      <c r="D458" s="262"/>
      <c r="N458" s="263">
        <f t="shared" si="7"/>
        <v>0</v>
      </c>
    </row>
    <row r="459" spans="1:14" s="254" customFormat="1" ht="11.25" customHeight="1">
      <c r="A459" s="84">
        <v>453</v>
      </c>
      <c r="B459" s="255"/>
      <c r="C459" s="255"/>
      <c r="D459" s="262"/>
      <c r="N459" s="263">
        <f t="shared" si="7"/>
        <v>0</v>
      </c>
    </row>
    <row r="460" spans="1:14" s="254" customFormat="1" ht="11.25" customHeight="1">
      <c r="A460" s="84">
        <v>454</v>
      </c>
      <c r="B460" s="255"/>
      <c r="C460" s="255"/>
      <c r="D460" s="262"/>
      <c r="N460" s="263">
        <f t="shared" si="7"/>
        <v>0</v>
      </c>
    </row>
    <row r="461" spans="1:14" s="254" customFormat="1" ht="11.25" customHeight="1">
      <c r="A461" s="84">
        <v>455</v>
      </c>
      <c r="B461" s="255"/>
      <c r="C461" s="255"/>
      <c r="D461" s="262"/>
      <c r="N461" s="263">
        <f t="shared" si="7"/>
        <v>0</v>
      </c>
    </row>
    <row r="462" spans="1:14" s="254" customFormat="1" ht="11.25" customHeight="1">
      <c r="A462" s="84">
        <v>456</v>
      </c>
      <c r="B462" s="255"/>
      <c r="C462" s="255"/>
      <c r="D462" s="262"/>
      <c r="N462" s="263">
        <f t="shared" si="7"/>
        <v>0</v>
      </c>
    </row>
    <row r="463" spans="1:14" s="254" customFormat="1" ht="11.25" customHeight="1">
      <c r="A463" s="84">
        <v>457</v>
      </c>
      <c r="B463" s="255"/>
      <c r="C463" s="255"/>
      <c r="D463" s="262"/>
      <c r="N463" s="263">
        <f t="shared" si="7"/>
        <v>0</v>
      </c>
    </row>
    <row r="464" spans="1:14" s="254" customFormat="1" ht="11.25" customHeight="1">
      <c r="A464" s="84">
        <v>458</v>
      </c>
      <c r="B464" s="255"/>
      <c r="C464" s="255"/>
      <c r="D464" s="262"/>
      <c r="N464" s="263">
        <f t="shared" si="7"/>
        <v>0</v>
      </c>
    </row>
    <row r="465" spans="1:14" s="254" customFormat="1" ht="11.25" customHeight="1">
      <c r="A465" s="84">
        <v>459</v>
      </c>
      <c r="B465" s="255"/>
      <c r="C465" s="255"/>
      <c r="D465" s="262"/>
      <c r="N465" s="263">
        <f t="shared" si="7"/>
        <v>0</v>
      </c>
    </row>
    <row r="466" spans="1:14" s="254" customFormat="1" ht="11.25" customHeight="1">
      <c r="A466" s="84">
        <v>460</v>
      </c>
      <c r="B466" s="255"/>
      <c r="C466" s="255"/>
      <c r="D466" s="262"/>
      <c r="N466" s="263">
        <f t="shared" si="7"/>
        <v>0</v>
      </c>
    </row>
    <row r="467" spans="1:14" s="254" customFormat="1" ht="11.25" customHeight="1">
      <c r="A467" s="84">
        <v>461</v>
      </c>
      <c r="B467" s="255"/>
      <c r="C467" s="255"/>
      <c r="D467" s="262"/>
      <c r="N467" s="263">
        <f t="shared" si="7"/>
        <v>0</v>
      </c>
    </row>
    <row r="468" spans="1:14" s="254" customFormat="1" ht="11.25" customHeight="1">
      <c r="A468" s="84">
        <v>462</v>
      </c>
      <c r="B468" s="255"/>
      <c r="C468" s="255"/>
      <c r="D468" s="262"/>
      <c r="N468" s="263">
        <f t="shared" si="7"/>
        <v>0</v>
      </c>
    </row>
    <row r="469" spans="1:14" s="254" customFormat="1" ht="11.25" customHeight="1">
      <c r="A469" s="84">
        <v>463</v>
      </c>
      <c r="B469" s="255"/>
      <c r="C469" s="255"/>
      <c r="D469" s="262"/>
      <c r="N469" s="263">
        <f t="shared" si="7"/>
        <v>0</v>
      </c>
    </row>
    <row r="470" spans="1:14" s="254" customFormat="1" ht="11.25" customHeight="1">
      <c r="A470" s="84">
        <v>464</v>
      </c>
      <c r="B470" s="255"/>
      <c r="C470" s="255"/>
      <c r="D470" s="262"/>
      <c r="N470" s="263">
        <f t="shared" si="7"/>
        <v>0</v>
      </c>
    </row>
    <row r="471" spans="1:14" s="254" customFormat="1" ht="11.25" customHeight="1">
      <c r="A471" s="84">
        <v>465</v>
      </c>
      <c r="B471" s="255"/>
      <c r="C471" s="255"/>
      <c r="D471" s="262"/>
      <c r="N471" s="263">
        <f t="shared" si="7"/>
        <v>0</v>
      </c>
    </row>
    <row r="472" spans="1:14" s="254" customFormat="1" ht="11.25" customHeight="1">
      <c r="A472" s="84">
        <v>466</v>
      </c>
      <c r="B472" s="255"/>
      <c r="C472" s="255"/>
      <c r="D472" s="262"/>
      <c r="N472" s="263">
        <f t="shared" si="7"/>
        <v>0</v>
      </c>
    </row>
    <row r="473" spans="1:14" s="254" customFormat="1" ht="11.25" customHeight="1">
      <c r="A473" s="84">
        <v>467</v>
      </c>
      <c r="B473" s="255"/>
      <c r="C473" s="255"/>
      <c r="D473" s="262"/>
      <c r="N473" s="263">
        <f t="shared" si="7"/>
        <v>0</v>
      </c>
    </row>
    <row r="474" spans="1:14" s="254" customFormat="1" ht="11.25" customHeight="1">
      <c r="A474" s="84">
        <v>468</v>
      </c>
      <c r="B474" s="255"/>
      <c r="C474" s="255"/>
      <c r="D474" s="262"/>
      <c r="N474" s="263">
        <f t="shared" si="7"/>
        <v>0</v>
      </c>
    </row>
    <row r="475" spans="1:14" s="254" customFormat="1" ht="11.25" customHeight="1">
      <c r="A475" s="84">
        <v>469</v>
      </c>
      <c r="B475" s="255"/>
      <c r="C475" s="255"/>
      <c r="D475" s="262"/>
      <c r="N475" s="263">
        <f t="shared" si="7"/>
        <v>0</v>
      </c>
    </row>
    <row r="476" spans="1:14" s="254" customFormat="1" ht="11.25" customHeight="1">
      <c r="A476" s="84">
        <v>470</v>
      </c>
      <c r="B476" s="255"/>
      <c r="C476" s="255"/>
      <c r="D476" s="262"/>
      <c r="N476" s="263">
        <f t="shared" si="7"/>
        <v>0</v>
      </c>
    </row>
    <row r="477" spans="1:14" s="254" customFormat="1" ht="11.25" customHeight="1">
      <c r="A477" s="84">
        <v>471</v>
      </c>
      <c r="B477" s="255"/>
      <c r="C477" s="255"/>
      <c r="D477" s="262"/>
      <c r="N477" s="263">
        <f t="shared" si="7"/>
        <v>0</v>
      </c>
    </row>
    <row r="478" spans="1:14" s="254" customFormat="1" ht="11.25" customHeight="1">
      <c r="A478" s="84">
        <v>472</v>
      </c>
      <c r="B478" s="255"/>
      <c r="C478" s="255"/>
      <c r="D478" s="262"/>
      <c r="N478" s="263">
        <f t="shared" si="7"/>
        <v>0</v>
      </c>
    </row>
    <row r="479" spans="1:14" s="254" customFormat="1" ht="11.25" customHeight="1">
      <c r="A479" s="84">
        <v>473</v>
      </c>
      <c r="B479" s="255"/>
      <c r="C479" s="255"/>
      <c r="D479" s="262"/>
      <c r="N479" s="263">
        <f t="shared" si="7"/>
        <v>0</v>
      </c>
    </row>
    <row r="480" spans="1:14" s="254" customFormat="1" ht="11.25" customHeight="1">
      <c r="A480" s="84">
        <v>474</v>
      </c>
      <c r="B480" s="255"/>
      <c r="C480" s="255"/>
      <c r="D480" s="262"/>
      <c r="N480" s="263">
        <f t="shared" si="7"/>
        <v>0</v>
      </c>
    </row>
    <row r="481" spans="1:14" s="254" customFormat="1" ht="11.25" customHeight="1">
      <c r="A481" s="84">
        <v>475</v>
      </c>
      <c r="B481" s="255"/>
      <c r="C481" s="255"/>
      <c r="D481" s="262"/>
      <c r="N481" s="263">
        <f t="shared" si="7"/>
        <v>0</v>
      </c>
    </row>
    <row r="482" spans="1:14" s="254" customFormat="1" ht="11.25" customHeight="1">
      <c r="A482" s="84">
        <v>476</v>
      </c>
      <c r="B482" s="255"/>
      <c r="C482" s="255"/>
      <c r="D482" s="262"/>
      <c r="N482" s="263">
        <f t="shared" si="7"/>
        <v>0</v>
      </c>
    </row>
    <row r="483" spans="1:14" s="254" customFormat="1" ht="11.25" customHeight="1">
      <c r="A483" s="84">
        <v>477</v>
      </c>
      <c r="B483" s="255"/>
      <c r="C483" s="255"/>
      <c r="D483" s="262"/>
      <c r="N483" s="263">
        <f t="shared" si="7"/>
        <v>0</v>
      </c>
    </row>
    <row r="484" spans="1:14" s="254" customFormat="1" ht="11.25" customHeight="1">
      <c r="A484" s="84">
        <v>478</v>
      </c>
      <c r="B484" s="255"/>
      <c r="C484" s="255"/>
      <c r="D484" s="262"/>
      <c r="N484" s="263">
        <f t="shared" si="7"/>
        <v>0</v>
      </c>
    </row>
    <row r="485" spans="1:14" s="254" customFormat="1" ht="11.25" customHeight="1">
      <c r="A485" s="84">
        <v>479</v>
      </c>
      <c r="B485" s="255"/>
      <c r="C485" s="255"/>
      <c r="D485" s="262"/>
      <c r="N485" s="263">
        <f t="shared" si="7"/>
        <v>0</v>
      </c>
    </row>
    <row r="486" spans="1:14" s="254" customFormat="1" ht="11.25" customHeight="1">
      <c r="A486" s="84">
        <v>480</v>
      </c>
      <c r="B486" s="255"/>
      <c r="C486" s="255"/>
      <c r="D486" s="262"/>
      <c r="N486" s="263">
        <f t="shared" si="7"/>
        <v>0</v>
      </c>
    </row>
    <row r="487" spans="1:14" s="254" customFormat="1" ht="11.25" customHeight="1">
      <c r="A487" s="84">
        <v>481</v>
      </c>
      <c r="B487" s="255"/>
      <c r="C487" s="255"/>
      <c r="D487" s="262"/>
      <c r="N487" s="263">
        <f t="shared" si="7"/>
        <v>0</v>
      </c>
    </row>
    <row r="488" spans="1:14" s="254" customFormat="1" ht="11.25" customHeight="1">
      <c r="A488" s="84">
        <v>482</v>
      </c>
      <c r="B488" s="255"/>
      <c r="C488" s="255"/>
      <c r="D488" s="262"/>
      <c r="N488" s="263">
        <f t="shared" si="7"/>
        <v>0</v>
      </c>
    </row>
    <row r="489" spans="1:14" s="254" customFormat="1" ht="11.25" customHeight="1">
      <c r="A489" s="84">
        <v>483</v>
      </c>
      <c r="B489" s="255"/>
      <c r="C489" s="255"/>
      <c r="D489" s="262"/>
      <c r="N489" s="263">
        <f t="shared" si="7"/>
        <v>0</v>
      </c>
    </row>
    <row r="490" spans="1:14" s="254" customFormat="1" ht="11.25" customHeight="1">
      <c r="A490" s="84">
        <v>484</v>
      </c>
      <c r="B490" s="255"/>
      <c r="C490" s="255"/>
      <c r="D490" s="262"/>
      <c r="N490" s="263">
        <f t="shared" si="7"/>
        <v>0</v>
      </c>
    </row>
    <row r="491" spans="1:14" s="254" customFormat="1" ht="11.25" customHeight="1">
      <c r="A491" s="84">
        <v>485</v>
      </c>
      <c r="B491" s="255"/>
      <c r="C491" s="255"/>
      <c r="D491" s="262"/>
      <c r="N491" s="263">
        <f t="shared" si="7"/>
        <v>0</v>
      </c>
    </row>
    <row r="492" spans="1:14" s="254" customFormat="1" ht="11.25" customHeight="1">
      <c r="A492" s="84">
        <v>486</v>
      </c>
      <c r="B492" s="255"/>
      <c r="C492" s="255"/>
      <c r="D492" s="262"/>
      <c r="N492" s="263">
        <f t="shared" si="7"/>
        <v>0</v>
      </c>
    </row>
    <row r="493" spans="1:14" s="254" customFormat="1" ht="11.25" customHeight="1">
      <c r="A493" s="84">
        <v>487</v>
      </c>
      <c r="B493" s="255"/>
      <c r="C493" s="255"/>
      <c r="D493" s="262"/>
      <c r="N493" s="263">
        <f t="shared" si="7"/>
        <v>0</v>
      </c>
    </row>
    <row r="494" spans="1:14" s="254" customFormat="1" ht="11.25" customHeight="1">
      <c r="A494" s="84">
        <v>488</v>
      </c>
      <c r="B494" s="255"/>
      <c r="C494" s="255"/>
      <c r="D494" s="262"/>
      <c r="N494" s="263">
        <f t="shared" si="7"/>
        <v>0</v>
      </c>
    </row>
    <row r="495" spans="1:14" s="254" customFormat="1" ht="11.25" customHeight="1">
      <c r="A495" s="84">
        <v>489</v>
      </c>
      <c r="B495" s="255"/>
      <c r="C495" s="255"/>
      <c r="D495" s="262"/>
      <c r="N495" s="263">
        <f t="shared" si="7"/>
        <v>0</v>
      </c>
    </row>
    <row r="496" spans="1:14" s="254" customFormat="1" ht="11.25" customHeight="1">
      <c r="A496" s="84">
        <v>490</v>
      </c>
      <c r="B496" s="255"/>
      <c r="C496" s="255"/>
      <c r="D496" s="262"/>
      <c r="N496" s="263">
        <f t="shared" si="7"/>
        <v>0</v>
      </c>
    </row>
    <row r="497" spans="1:14" s="254" customFormat="1" ht="11.25" customHeight="1">
      <c r="A497" s="84">
        <v>491</v>
      </c>
      <c r="B497" s="255"/>
      <c r="C497" s="255"/>
      <c r="D497" s="262"/>
      <c r="N497" s="263">
        <f t="shared" si="7"/>
        <v>0</v>
      </c>
    </row>
    <row r="498" spans="1:14" s="254" customFormat="1" ht="11.25" customHeight="1">
      <c r="A498" s="84">
        <v>492</v>
      </c>
      <c r="B498" s="255"/>
      <c r="C498" s="255"/>
      <c r="D498" s="262"/>
      <c r="N498" s="263">
        <f t="shared" si="7"/>
        <v>0</v>
      </c>
    </row>
    <row r="499" spans="1:14" s="254" customFormat="1" ht="11.25" customHeight="1">
      <c r="A499" s="84">
        <v>493</v>
      </c>
      <c r="B499" s="255"/>
      <c r="C499" s="255"/>
      <c r="D499" s="262"/>
      <c r="N499" s="263">
        <f t="shared" si="7"/>
        <v>0</v>
      </c>
    </row>
    <row r="500" spans="1:14" s="254" customFormat="1" ht="11.25" customHeight="1">
      <c r="A500" s="84">
        <v>494</v>
      </c>
      <c r="B500" s="255"/>
      <c r="C500" s="255"/>
      <c r="D500" s="262"/>
      <c r="N500" s="263">
        <f t="shared" si="7"/>
        <v>0</v>
      </c>
    </row>
    <row r="501" spans="1:14" s="254" customFormat="1" ht="11.25" customHeight="1">
      <c r="A501" s="84">
        <v>495</v>
      </c>
      <c r="B501" s="255"/>
      <c r="C501" s="255"/>
      <c r="D501" s="262"/>
      <c r="N501" s="263">
        <f t="shared" si="7"/>
        <v>0</v>
      </c>
    </row>
    <row r="502" spans="1:14" s="254" customFormat="1" ht="11.25" customHeight="1">
      <c r="A502" s="84">
        <v>496</v>
      </c>
      <c r="B502" s="255"/>
      <c r="C502" s="255"/>
      <c r="D502" s="262"/>
      <c r="N502" s="263">
        <f t="shared" si="7"/>
        <v>0</v>
      </c>
    </row>
    <row r="503" spans="1:14" s="254" customFormat="1" ht="11.25" customHeight="1">
      <c r="A503" s="84">
        <v>497</v>
      </c>
      <c r="B503" s="255"/>
      <c r="C503" s="255"/>
      <c r="D503" s="262"/>
      <c r="N503" s="263">
        <f t="shared" si="7"/>
        <v>0</v>
      </c>
    </row>
    <row r="504" spans="1:14" s="254" customFormat="1" ht="11.25" customHeight="1">
      <c r="A504" s="84">
        <v>498</v>
      </c>
      <c r="B504" s="255"/>
      <c r="C504" s="255"/>
      <c r="D504" s="262"/>
      <c r="N504" s="263">
        <f t="shared" si="7"/>
        <v>0</v>
      </c>
    </row>
    <row r="505" spans="1:14" s="254" customFormat="1" ht="11.25" customHeight="1">
      <c r="A505" s="84">
        <v>499</v>
      </c>
      <c r="B505" s="255"/>
      <c r="C505" s="255"/>
      <c r="D505" s="262"/>
      <c r="N505" s="263">
        <f t="shared" si="7"/>
        <v>0</v>
      </c>
    </row>
    <row r="506" spans="1:14" s="254" customFormat="1" ht="11.25" customHeight="1">
      <c r="A506" s="84">
        <v>500</v>
      </c>
      <c r="B506" s="255"/>
      <c r="C506" s="255"/>
      <c r="D506" s="262"/>
      <c r="N506" s="263">
        <f t="shared" si="7"/>
        <v>0</v>
      </c>
    </row>
    <row r="507" spans="1:14" s="254" customFormat="1" ht="11.25" customHeight="1">
      <c r="A507" s="84">
        <v>501</v>
      </c>
      <c r="B507" s="255"/>
      <c r="C507" s="255"/>
      <c r="D507" s="262"/>
      <c r="N507" s="263">
        <f t="shared" si="7"/>
        <v>0</v>
      </c>
    </row>
    <row r="508" spans="1:14" s="254" customFormat="1" ht="11.25" customHeight="1">
      <c r="A508" s="84">
        <v>502</v>
      </c>
      <c r="B508" s="255"/>
      <c r="C508" s="255"/>
      <c r="D508" s="262"/>
      <c r="N508" s="263">
        <f t="shared" si="7"/>
        <v>0</v>
      </c>
    </row>
    <row r="509" spans="1:14" s="254" customFormat="1" ht="11.25" customHeight="1">
      <c r="A509" s="84">
        <v>503</v>
      </c>
      <c r="B509" s="255"/>
      <c r="C509" s="255"/>
      <c r="D509" s="262"/>
      <c r="N509" s="263">
        <f t="shared" si="7"/>
        <v>0</v>
      </c>
    </row>
    <row r="510" spans="1:14" s="254" customFormat="1" ht="11.25" customHeight="1">
      <c r="A510" s="84">
        <v>504</v>
      </c>
      <c r="B510" s="255"/>
      <c r="C510" s="255"/>
      <c r="D510" s="262"/>
      <c r="N510" s="263">
        <f t="shared" si="7"/>
        <v>0</v>
      </c>
    </row>
    <row r="511" spans="1:14" s="254" customFormat="1" ht="11.25" customHeight="1">
      <c r="A511" s="84">
        <v>505</v>
      </c>
      <c r="B511" s="255"/>
      <c r="C511" s="255"/>
      <c r="D511" s="262"/>
      <c r="N511" s="263">
        <f t="shared" si="7"/>
        <v>0</v>
      </c>
    </row>
    <row r="512" spans="1:14" s="254" customFormat="1" ht="11.25" customHeight="1">
      <c r="A512" s="84">
        <v>506</v>
      </c>
      <c r="B512" s="255"/>
      <c r="C512" s="255"/>
      <c r="D512" s="262"/>
      <c r="N512" s="263">
        <f t="shared" si="7"/>
        <v>0</v>
      </c>
    </row>
    <row r="513" spans="1:14" s="254" customFormat="1" ht="11.25" customHeight="1">
      <c r="A513" s="84">
        <v>507</v>
      </c>
      <c r="B513" s="255"/>
      <c r="C513" s="255"/>
      <c r="D513" s="262"/>
      <c r="N513" s="263">
        <f t="shared" si="7"/>
        <v>0</v>
      </c>
    </row>
    <row r="514" spans="1:14" s="254" customFormat="1" ht="11.25" customHeight="1">
      <c r="A514" s="84">
        <v>508</v>
      </c>
      <c r="B514" s="255"/>
      <c r="C514" s="255"/>
      <c r="D514" s="262"/>
      <c r="N514" s="263">
        <f t="shared" si="7"/>
        <v>0</v>
      </c>
    </row>
    <row r="515" spans="1:14" s="254" customFormat="1" ht="11.25" customHeight="1">
      <c r="A515" s="84">
        <v>509</v>
      </c>
      <c r="B515" s="255"/>
      <c r="C515" s="255"/>
      <c r="D515" s="262"/>
      <c r="N515" s="263">
        <f t="shared" si="7"/>
        <v>0</v>
      </c>
    </row>
    <row r="516" spans="1:14" s="254" customFormat="1" ht="11.25" customHeight="1">
      <c r="A516" s="84">
        <v>510</v>
      </c>
      <c r="B516" s="255"/>
      <c r="C516" s="255"/>
      <c r="D516" s="262"/>
      <c r="N516" s="263">
        <f t="shared" si="7"/>
        <v>0</v>
      </c>
    </row>
    <row r="517" spans="1:14" s="254" customFormat="1" ht="11.25" customHeight="1">
      <c r="A517" s="84">
        <v>511</v>
      </c>
      <c r="B517" s="255"/>
      <c r="C517" s="255"/>
      <c r="D517" s="262"/>
      <c r="N517" s="263">
        <f t="shared" si="7"/>
        <v>0</v>
      </c>
    </row>
    <row r="518" spans="1:14" s="254" customFormat="1" ht="11.25" customHeight="1">
      <c r="A518" s="84">
        <v>512</v>
      </c>
      <c r="B518" s="255"/>
      <c r="C518" s="255"/>
      <c r="D518" s="262"/>
      <c r="N518" s="263">
        <f t="shared" si="7"/>
        <v>0</v>
      </c>
    </row>
  </sheetData>
  <sheetProtection/>
  <mergeCells count="1">
    <mergeCell ref="A4:B4"/>
  </mergeCells>
  <printOptions/>
  <pageMargins left="0.35" right="0.35" top="0.39" bottom="0.39" header="0.43" footer="0.39"/>
  <pageSetup horizontalDpi="200" verticalDpi="200" orientation="portrait" paperSize="9" r:id="rId3"/>
  <rowBreaks count="8" manualBreakCount="8">
    <brk id="38" max="255" man="1"/>
    <brk id="70" max="255" man="1"/>
    <brk id="102" max="255" man="1"/>
    <brk id="134" max="255" man="1"/>
    <brk id="166" max="255" man="1"/>
    <brk id="198" max="255" man="1"/>
    <brk id="230" max="255" man="1"/>
    <brk id="26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2004-06-17T13:47:38Z</cp:lastPrinted>
  <dcterms:created xsi:type="dcterms:W3CDTF">1998-01-18T23:10:02Z</dcterms:created>
  <dcterms:modified xsi:type="dcterms:W3CDTF">2009-09-07T16:05:17Z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